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600" windowHeight="11760" tabRatio="874" activeTab="3"/>
  </bookViews>
  <sheets>
    <sheet name="1.sz.mell." sheetId="23" r:id="rId1"/>
    <sheet name="1a.sz.mell " sheetId="26" r:id="rId2"/>
    <sheet name="2.sz.mell " sheetId="30" r:id="rId3"/>
    <sheet name="3sz.melléklet" sheetId="25" r:id="rId4"/>
    <sheet name="4  .sz.mell" sheetId="29" r:id="rId5"/>
    <sheet name="5.6 sz. melléklet" sheetId="20" r:id="rId6"/>
    <sheet name="7 .sz.mell" sheetId="10" r:id="rId7"/>
    <sheet name="8.sz.melléklet" sheetId="17" r:id="rId8"/>
    <sheet name="1.2.3.sz.táblázat" sheetId="31" r:id="rId9"/>
  </sheets>
  <calcPr calcId="125725"/>
</workbook>
</file>

<file path=xl/calcChain.xml><?xml version="1.0" encoding="utf-8"?>
<calcChain xmlns="http://schemas.openxmlformats.org/spreadsheetml/2006/main">
  <c r="N25" i="17"/>
  <c r="D18" i="10"/>
  <c r="E14" i="20"/>
  <c r="C35" i="29"/>
  <c r="F18" i="25"/>
  <c r="E73"/>
  <c r="E66"/>
  <c r="E60"/>
  <c r="E57"/>
  <c r="E51"/>
  <c r="E47"/>
  <c r="E36"/>
  <c r="E30"/>
  <c r="E13"/>
  <c r="E12"/>
  <c r="E78" s="1"/>
  <c r="E7"/>
  <c r="G31" i="30"/>
  <c r="G15"/>
  <c r="G24" s="1"/>
  <c r="G14"/>
  <c r="F31"/>
  <c r="F15"/>
  <c r="F24" s="1"/>
  <c r="F27" s="1"/>
  <c r="F32" s="1"/>
  <c r="F37" s="1"/>
  <c r="F14"/>
  <c r="F45" i="26"/>
  <c r="E41"/>
  <c r="E32"/>
  <c r="E25"/>
  <c r="E16"/>
  <c r="E15"/>
  <c r="E28" s="1"/>
  <c r="E33" s="1"/>
  <c r="E38" s="1"/>
  <c r="D38" i="23"/>
  <c r="C44" i="31"/>
  <c r="C27"/>
  <c r="C14"/>
  <c r="E89" i="25" l="1"/>
  <c r="G27" i="30"/>
  <c r="G32" s="1"/>
  <c r="G37" s="1"/>
  <c r="F51" i="25"/>
  <c r="F7"/>
  <c r="D44" i="31"/>
  <c r="O13" i="17"/>
  <c r="D14" i="31"/>
  <c r="D27"/>
  <c r="N14" i="17"/>
  <c r="D35" i="29"/>
  <c r="F60" i="25"/>
  <c r="F73"/>
  <c r="F66"/>
  <c r="F12" s="1"/>
  <c r="F57"/>
  <c r="F47"/>
  <c r="F36"/>
  <c r="F13"/>
  <c r="F30"/>
  <c r="F41" i="26"/>
  <c r="F15"/>
  <c r="F16"/>
  <c r="F25" s="1"/>
  <c r="F32"/>
  <c r="D32" i="23"/>
  <c r="D25"/>
  <c r="D13"/>
  <c r="F14" i="20"/>
  <c r="E18" i="10"/>
  <c r="F89" i="25" l="1"/>
  <c r="F78"/>
  <c r="F28" i="26"/>
  <c r="F33" s="1"/>
  <c r="F38" s="1"/>
  <c r="D36" i="23"/>
  <c r="H41" i="26" l="1"/>
  <c r="G41"/>
  <c r="O16" i="17"/>
  <c r="O17"/>
  <c r="O18"/>
  <c r="O19"/>
  <c r="O20"/>
  <c r="O21"/>
  <c r="O22"/>
  <c r="O23"/>
  <c r="O15"/>
  <c r="O8"/>
  <c r="O9"/>
  <c r="O10"/>
  <c r="O11"/>
  <c r="O12"/>
  <c r="D14"/>
  <c r="E14"/>
  <c r="F14"/>
  <c r="G14"/>
  <c r="H14"/>
  <c r="I14"/>
  <c r="J14"/>
  <c r="K14"/>
  <c r="L14"/>
  <c r="M14"/>
  <c r="C14"/>
  <c r="O14" l="1"/>
  <c r="G66" i="25"/>
  <c r="G12" s="1"/>
  <c r="N26" i="17" l="1"/>
  <c r="M25"/>
  <c r="M26" s="1"/>
  <c r="L25"/>
  <c r="L26" s="1"/>
  <c r="K25"/>
  <c r="K26" s="1"/>
  <c r="J25"/>
  <c r="J26" s="1"/>
  <c r="I25"/>
  <c r="I26" s="1"/>
  <c r="H25"/>
  <c r="H26" s="1"/>
  <c r="G25"/>
  <c r="G26" s="1"/>
  <c r="F25"/>
  <c r="F26" s="1"/>
  <c r="E25"/>
  <c r="E26" s="1"/>
  <c r="D25"/>
  <c r="D26" s="1"/>
  <c r="C25"/>
  <c r="C26" s="1"/>
  <c r="O25" l="1"/>
  <c r="D22" i="23"/>
  <c r="D24" s="1"/>
</calcChain>
</file>

<file path=xl/sharedStrings.xml><?xml version="1.0" encoding="utf-8"?>
<sst xmlns="http://schemas.openxmlformats.org/spreadsheetml/2006/main" count="451" uniqueCount="261">
  <si>
    <t>Sorszám</t>
  </si>
  <si>
    <t>Megnevezés</t>
  </si>
  <si>
    <t>Összesen</t>
  </si>
  <si>
    <t>A</t>
  </si>
  <si>
    <t>B</t>
  </si>
  <si>
    <t>C</t>
  </si>
  <si>
    <t>D</t>
  </si>
  <si>
    <t>E</t>
  </si>
  <si>
    <t>F</t>
  </si>
  <si>
    <t>G</t>
  </si>
  <si>
    <t>H</t>
  </si>
  <si>
    <t>Személyi juttatás</t>
  </si>
  <si>
    <t>Közvilágítás</t>
  </si>
  <si>
    <t>Közfoglalkoztatás</t>
  </si>
  <si>
    <t>Létszám fő</t>
  </si>
  <si>
    <t>Munkaad.  terhelő járulékok</t>
  </si>
  <si>
    <t>Tartalék</t>
  </si>
  <si>
    <t>Temetőfenntartás</t>
  </si>
  <si>
    <t>Függő kiadások</t>
  </si>
  <si>
    <t>Záró pénzkészlet</t>
  </si>
  <si>
    <t>Cím</t>
  </si>
  <si>
    <t>Tartalékok</t>
  </si>
  <si>
    <t>Általános tartalék</t>
  </si>
  <si>
    <t>ezer Ft</t>
  </si>
  <si>
    <t>I</t>
  </si>
  <si>
    <t>Magánszemélyek kommunális adója</t>
  </si>
  <si>
    <t>Iparűzési adó</t>
  </si>
  <si>
    <t>Gépjármaűdó</t>
  </si>
  <si>
    <t>Működési bevételek</t>
  </si>
  <si>
    <t>Felhalmozási célú bevétel</t>
  </si>
  <si>
    <t>Működési kiadások</t>
  </si>
  <si>
    <t>személyi juttatások</t>
  </si>
  <si>
    <t>munkaadókat terhelő járulékok</t>
  </si>
  <si>
    <t>dologi kiadások</t>
  </si>
  <si>
    <t>KIADÁSOK FŐÖSSZEGE</t>
  </si>
  <si>
    <t>Költségvetési hiány összege</t>
  </si>
  <si>
    <t>közhatalmi bevételek</t>
  </si>
  <si>
    <t>Közhatalmi bevételek</t>
  </si>
  <si>
    <t xml:space="preserve">Működési bevételek </t>
  </si>
  <si>
    <t>Működési célú</t>
  </si>
  <si>
    <t>Felhalmozási célú</t>
  </si>
  <si>
    <t>Céltartalék</t>
  </si>
  <si>
    <t>TARTALÉKOK ÖSSZESEN</t>
  </si>
  <si>
    <t>BEVÉTELEK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</si>
  <si>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</si>
  <si>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</si>
  <si>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</si>
  <si>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</si>
  <si>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</si>
  <si>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</si>
  <si>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</si>
  <si>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</si>
  <si>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</si>
  <si>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</si>
  <si>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</si>
  <si>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</si>
  <si>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J</t>
  </si>
  <si>
    <t>K</t>
  </si>
  <si>
    <t>L</t>
  </si>
  <si>
    <t>M</t>
  </si>
  <si>
    <t>N</t>
  </si>
  <si>
    <t>O</t>
  </si>
  <si>
    <t>Nyitó pénzkészlet</t>
  </si>
  <si>
    <t>Felhalmozási kiadás</t>
  </si>
  <si>
    <t>Alcím</t>
  </si>
  <si>
    <t>Belső finanszírozás(pénzmaradvány )</t>
  </si>
  <si>
    <t>Külső finanszírozás(hitel )</t>
  </si>
  <si>
    <t xml:space="preserve">KIADÁSOK ÖSSZESEN </t>
  </si>
  <si>
    <t xml:space="preserve">KIADÁSOK FŐÖSSZEGE </t>
  </si>
  <si>
    <t>Feladat megnevezése</t>
  </si>
  <si>
    <t>Helyi lakáscélú támogatás</t>
  </si>
  <si>
    <t>Felújítási cél megnevezése</t>
  </si>
  <si>
    <t>Jogcím</t>
  </si>
  <si>
    <t xml:space="preserve">Épület felújítás </t>
  </si>
  <si>
    <t>közhatalmi  bevétel</t>
  </si>
  <si>
    <t>BEVÉTELEK ÖSSZESEN (1,2 cím)</t>
  </si>
  <si>
    <t>BEVÉTELEK FŐÖSSZEGE</t>
  </si>
  <si>
    <t>KIADÁSOK ÖSSZEGE (1,2 cím)</t>
  </si>
  <si>
    <t xml:space="preserve">1/a. melléklet Monostorapáti község Önkormányzata Képviselő-testületének </t>
  </si>
  <si>
    <t xml:space="preserve">Önkormányzat </t>
  </si>
  <si>
    <t>Sorsz</t>
  </si>
  <si>
    <t>Önkormányzat</t>
  </si>
  <si>
    <t>Ingatlan bérbeadása, üzemeltetése</t>
  </si>
  <si>
    <t>Hitelkamat</t>
  </si>
  <si>
    <t>Felújítás</t>
  </si>
  <si>
    <t xml:space="preserve"> beruházás kiadása</t>
  </si>
  <si>
    <t>Közművelődési tevékenység támogatása</t>
  </si>
  <si>
    <t>Háziorvosi alapellátás</t>
  </si>
  <si>
    <t>Fogorvosi alapellátás</t>
  </si>
  <si>
    <t>Háziorvosi ügyelet</t>
  </si>
  <si>
    <t>Civil szervezetek működési támogatása.</t>
  </si>
  <si>
    <t>Önkormányzati rendszeres pénzbeli ellátások</t>
  </si>
  <si>
    <t>Felhalm. Célú pe. átadás</t>
  </si>
  <si>
    <t>4 cím Tartalék</t>
  </si>
  <si>
    <t xml:space="preserve">   3. melléklet Monostorapáti község Önkormányzata Képviselőt-testületének</t>
  </si>
  <si>
    <t>Egyéb működési célú támogatás</t>
  </si>
  <si>
    <t>felhalmozás összesen (      sor)</t>
  </si>
  <si>
    <t>Monostorapáti község Önkormányzat</t>
  </si>
  <si>
    <t xml:space="preserve">7. melléklet  Monostorapáti község Önkormányzata Képviselő-testületének </t>
  </si>
  <si>
    <t>Építményadó</t>
  </si>
  <si>
    <t xml:space="preserve">Községgazdálkodás </t>
  </si>
  <si>
    <t xml:space="preserve">8.melléklet Monostorapáti község Önkormányzata Képviselő-testületének </t>
  </si>
  <si>
    <t>Felhalmozsái kiadás</t>
  </si>
  <si>
    <t>Talajterhelési dij</t>
  </si>
  <si>
    <t>Monostorapáti közös Hivatal</t>
  </si>
  <si>
    <t>Ifjúság és iskolai védőnő</t>
  </si>
  <si>
    <t>Munakadó terhelő járulék</t>
  </si>
  <si>
    <t>Dologi kiadás</t>
  </si>
  <si>
    <t>Iskolai intézményi étkeztetés</t>
  </si>
  <si>
    <t xml:space="preserve">Működési célú átvett pénzeszközök </t>
  </si>
  <si>
    <t>Működési bevételek  összesen</t>
  </si>
  <si>
    <t>Felhalmozási célú támogatások államházt. belül</t>
  </si>
  <si>
    <t>Felhalmozási célú átvett pénzeszközök</t>
  </si>
  <si>
    <t>Felhalmozási bevételek összesen</t>
  </si>
  <si>
    <t>BEVÉTELEK ÖSSZESEN (1-11 cím)</t>
  </si>
  <si>
    <t>Függő bevételek</t>
  </si>
  <si>
    <t>Monostorapáti Közös Önkormányzati  Hivatal</t>
  </si>
  <si>
    <t xml:space="preserve">KIADÁSOK MINDÖSSZESEN </t>
  </si>
  <si>
    <t xml:space="preserve">2. melléklet Monostorapáti község Önkormányzata Képviselő-testületének </t>
  </si>
  <si>
    <t>TÁMOGATÁSOK ÖSSZESEN</t>
  </si>
  <si>
    <t>Tapolca Tűzoltó Egyesület tám.</t>
  </si>
  <si>
    <t>Alapítványok támogatása</t>
  </si>
  <si>
    <t>Mosolyért Alapítvány</t>
  </si>
  <si>
    <t>Életmentő Alapítvány</t>
  </si>
  <si>
    <t>Balatonfelvidék</t>
  </si>
  <si>
    <t>Veszprémi Tűzoltóság</t>
  </si>
  <si>
    <t>Apáti Alapítvány</t>
  </si>
  <si>
    <t>Helyi szervezetek támogatása</t>
  </si>
  <si>
    <t>Nagycsaládos Egyesület</t>
  </si>
  <si>
    <t>Nyugdíjas Klub</t>
  </si>
  <si>
    <t>Ifjúsági Szervezet</t>
  </si>
  <si>
    <t>Sportegyesület</t>
  </si>
  <si>
    <t>Mozgáskorlátozott Egyesület</t>
  </si>
  <si>
    <t>Vöröskereszt</t>
  </si>
  <si>
    <t xml:space="preserve">4. melléklet Monostorapáti község Önkormányzata Képviselő-testületének </t>
  </si>
  <si>
    <t>felhalmozási célra átvett pénz</t>
  </si>
  <si>
    <t xml:space="preserve">1. melléklet a Monostorapáti község Önkormányzata Képviselő-testületének </t>
  </si>
  <si>
    <t>Működési célú támogatások államháztartáson belül</t>
  </si>
  <si>
    <t>Felhalmozásicélú támogatások államháztartáson belül</t>
  </si>
  <si>
    <t>Finanszirozási bevételek</t>
  </si>
  <si>
    <t>Finanszirozási kiadások</t>
  </si>
  <si>
    <t>ellátottak pénzbeli juttatásai</t>
  </si>
  <si>
    <t>egyéb működési célú kiadások</t>
  </si>
  <si>
    <t>beruházások</t>
  </si>
  <si>
    <t>felújítások</t>
  </si>
  <si>
    <t>egyéb felhalmozási célú kiadások</t>
  </si>
  <si>
    <t>működési célú átvett pénzeszközök</t>
  </si>
  <si>
    <t>Felhalmozási célú kiadások</t>
  </si>
  <si>
    <t>munkaadókat terhelő járulékok és szociális hozzájárulási adó</t>
  </si>
  <si>
    <t>Egyéb működési célú támogatások bevétele áh belülről</t>
  </si>
  <si>
    <t>Önkormányzatok  működési  támogatási</t>
  </si>
  <si>
    <t>Működési célú tám. államháztartáson belülről</t>
  </si>
  <si>
    <t>Felhalmozási célú bevételek</t>
  </si>
  <si>
    <t>Vagyoni típusú adók</t>
  </si>
  <si>
    <t>Érkékesítési és forgalmi adók</t>
  </si>
  <si>
    <t>Egyéb szolgáltatási adók</t>
  </si>
  <si>
    <t>Egyéb közhatalmi bevételek</t>
  </si>
  <si>
    <t xml:space="preserve">Önkormányzat igazgatási tevékenysége </t>
  </si>
  <si>
    <t>Egyéb szociális pénzbeli ellátás</t>
  </si>
  <si>
    <t>Ellátottak pénzbeli juttatásai</t>
  </si>
  <si>
    <t>Betegséggel kapcs. pénzb. ellátások</t>
  </si>
  <si>
    <t>Lakásfenntartással összefüggő ellátás</t>
  </si>
  <si>
    <t>Munkanélküliek aktívkorú ellátása</t>
  </si>
  <si>
    <t>Épület felújítás</t>
  </si>
  <si>
    <t>tartalék</t>
  </si>
  <si>
    <t>Tapolca  Körny.Önkrorm.Társ. Házi orvosi ügyelet. támogatása</t>
  </si>
  <si>
    <t>Monostorapáti és Hegyesd Községek Óvodai Intézményfenntartó Társulása</t>
  </si>
  <si>
    <t>Egyéb működési célú kiadás</t>
  </si>
  <si>
    <t>Egyéb működési célú kiadás összesen</t>
  </si>
  <si>
    <t>1. számú táblázat</t>
  </si>
  <si>
    <t>Sor-</t>
  </si>
  <si>
    <t>szám</t>
  </si>
  <si>
    <t>Költségvetési támogatás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</si>
  <si>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</si>
  <si>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</si>
  <si>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</si>
  <si>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</si>
  <si>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</si>
  <si>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</si>
  <si>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</si>
  <si>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</si>
  <si>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</si>
  <si>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</si>
  <si>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</si>
  <si>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 xml:space="preserve"> Települési önkormányzatok általános tám</t>
  </si>
  <si>
    <t>Közös Önkormányzati Hivatal működése</t>
  </si>
  <si>
    <t>Lakott külterülettel kapcsolatos feladatok</t>
  </si>
  <si>
    <t>Szociális feladatok,  támogatások</t>
  </si>
  <si>
    <t xml:space="preserve">Normatív támogatás összesen: </t>
  </si>
  <si>
    <t>2. számú táblázat</t>
  </si>
  <si>
    <t xml:space="preserve"> Iskola egészségügyre, védőnői szolgálat</t>
  </si>
  <si>
    <t>Közfoglalkoztatásra</t>
  </si>
  <si>
    <t>Ö s s z e s e n :</t>
  </si>
  <si>
    <t>3. számú táblázat</t>
  </si>
  <si>
    <t>Közös Önkormányzati Hivatal kiadásai</t>
  </si>
  <si>
    <t>Szociális hozzájárulási adó</t>
  </si>
  <si>
    <t>Reprezentáció, belföldi kiküldetés</t>
  </si>
  <si>
    <t>Áfa,  pénzforgalmi jutalék</t>
  </si>
  <si>
    <t>KIADÁSOK ÖSSZESEN:</t>
  </si>
  <si>
    <t>Önk. Köznevelési fel.(óvoda) támogatás</t>
  </si>
  <si>
    <t>Közművelődési feladatok támogatása</t>
  </si>
  <si>
    <t>Gyermekétkeztetés támogatása</t>
  </si>
  <si>
    <t>Működési célú támogatások</t>
  </si>
  <si>
    <t>Sor szám</t>
  </si>
  <si>
    <t xml:space="preserve"> Tv szerinti  illetmények</t>
  </si>
  <si>
    <t>Fénymásoló karb., program felügyeleti díj</t>
  </si>
  <si>
    <t>Szemétszállítás, munka eü. vizsg.,  posta ktg</t>
  </si>
  <si>
    <t>Cafetéria  juttatás, továbbképzés, közlekedési költség</t>
  </si>
  <si>
    <t>Működési célú tám. Állam.ht-on belül</t>
  </si>
  <si>
    <t xml:space="preserve">Bevételek összesen </t>
  </si>
  <si>
    <t xml:space="preserve">Kiadás összesen </t>
  </si>
  <si>
    <t>2015. évi előirányzat ezer Ft</t>
  </si>
  <si>
    <t>Üzemeltetési anyag</t>
  </si>
  <si>
    <t>Szakmai anyag</t>
  </si>
  <si>
    <t>Telefondíj</t>
  </si>
  <si>
    <t>közüzemi díjak</t>
  </si>
  <si>
    <t>Fogászat, hivatal műk. Kapolcs Önkormányzat</t>
  </si>
  <si>
    <t>Fogászat, hivatal műk. Vigántpetend Önkormányzat</t>
  </si>
  <si>
    <t>Fogászat, hivatal műk. Taliándörögd Önkormányzat</t>
  </si>
  <si>
    <t>Fogászat, hivatal műk. Hegyesd Önkormányzat</t>
  </si>
  <si>
    <t xml:space="preserve"> Hivatal műk. SáskaÖnkormányzat</t>
  </si>
  <si>
    <t>ezer forint</t>
  </si>
  <si>
    <t xml:space="preserve">2015. évi eredeti előirányzat </t>
  </si>
  <si>
    <t>2015. évi eredeti előirányzat</t>
  </si>
  <si>
    <t>Tapoca Környéki Önkormányzati Társulás  támogatása, Balatonfelvidéki  társulás</t>
  </si>
  <si>
    <t>Tűzolzó egyesület</t>
  </si>
  <si>
    <t>Polgárőrség</t>
  </si>
  <si>
    <t>2015. eredeti előirányzat</t>
  </si>
  <si>
    <t>Beruházás</t>
  </si>
  <si>
    <t>felhalm. célú átvett pénzeszközök</t>
  </si>
  <si>
    <t xml:space="preserve">Zöldter-gazdálkodás </t>
  </si>
  <si>
    <t>2 cím működés összesen (      sor)</t>
  </si>
  <si>
    <t>Működési kiadások összesen</t>
  </si>
  <si>
    <t>Alapítványok, egyház támogatása</t>
  </si>
  <si>
    <t>2016. évi előirányzat ezer Ft</t>
  </si>
  <si>
    <t>Óvodába bejáró gyermekek tám.</t>
  </si>
  <si>
    <t xml:space="preserve">2016. évi költségvetéséről szóló </t>
  </si>
  <si>
    <t>/2016.(        ) önkormányzati rendelethez</t>
  </si>
  <si>
    <t>2016. évi bevétel és kiadás</t>
  </si>
  <si>
    <t>/2016.(      .) önkormányzati rendeletéhez.</t>
  </si>
  <si>
    <t xml:space="preserve">       Monostorapáti Önkormányzat 2016. évi költségvetés bevételei és kiadásai                                                                 </t>
  </si>
  <si>
    <t xml:space="preserve">2016. évi eredeti előirányzat </t>
  </si>
  <si>
    <t>Finanszírozási kiadás</t>
  </si>
  <si>
    <t xml:space="preserve">                              Monostorapáti Önkormányzat 2016. évi költségvetés bevételei      ezer Ft                                            </t>
  </si>
  <si>
    <t>2016. évi  költségvetésről szóló        /2016. (           ) önkormányzati rendelethez</t>
  </si>
  <si>
    <t xml:space="preserve">Monostorapáti község Önkormányzat 2016. évi kiadási előirányzata </t>
  </si>
  <si>
    <t>2016. évi eredeti előirányzat</t>
  </si>
  <si>
    <t xml:space="preserve">Közutak, járdák, vízelvezetők karbantartása </t>
  </si>
  <si>
    <t>2016. évi  egyéb működési kiadásai</t>
  </si>
  <si>
    <t>"5.  melléklet az      /2016.(       .)  rendelethez"</t>
  </si>
  <si>
    <t>Önkormányzat 2016. évi felhalmozási kiadásairól</t>
  </si>
  <si>
    <t>2016. eredeti előirányzat</t>
  </si>
  <si>
    <t>"6.  melléklet az     /2016.(        .) rendelethez"</t>
  </si>
  <si>
    <t>Önkormányzat és költségvetési szerve 2016. évi előirányzott felújítási előirányzatai célonként</t>
  </si>
  <si>
    <t xml:space="preserve">2016. évi költségvetéséről   szóló </t>
  </si>
  <si>
    <t xml:space="preserve"> /2016. (        .) önkormányzati rendeletéhez.</t>
  </si>
  <si>
    <t>2016. évi  tartalékai</t>
  </si>
  <si>
    <t>2016. évi költségvetéséről szóló</t>
  </si>
  <si>
    <t xml:space="preserve">  /2016.(      )  önkormányzati rendeletéhez</t>
  </si>
  <si>
    <t>Monostorapáti Önkormányzat 2016. évi előirányzat felhasználási ütemterve                                                                                                                   ezer forint</t>
  </si>
  <si>
    <t>1-5 cím összesen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</si>
</sst>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9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14996795556505021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0" fillId="0" borderId="0" xfId="0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3" fontId="0" fillId="0" borderId="1" xfId="0" applyNumberFormat="1" applyBorder="1" applyAlignment="1">
      <alignment horizontal="right"/>
    </xf>
    <xf numFmtId="3" fontId="0" fillId="0" borderId="1" xfId="0" applyNumberFormat="1" applyBorder="1"/>
    <xf numFmtId="3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/>
    <xf numFmtId="0" fontId="3" fillId="0" borderId="1" xfId="0" applyFont="1" applyBorder="1"/>
    <xf numFmtId="0" fontId="5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3" fontId="2" fillId="0" borderId="1" xfId="0" applyNumberFormat="1" applyFont="1" applyBorder="1"/>
    <xf numFmtId="3" fontId="1" fillId="0" borderId="1" xfId="0" applyNumberFormat="1" applyFont="1" applyBorder="1"/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0" xfId="0" applyFont="1" applyBorder="1" applyAlignment="1"/>
    <xf numFmtId="0" fontId="7" fillId="0" borderId="10" xfId="0" applyFont="1" applyBorder="1" applyAlignment="1">
      <alignment horizontal="right" wrapText="1"/>
    </xf>
    <xf numFmtId="0" fontId="7" fillId="0" borderId="11" xfId="0" applyFont="1" applyBorder="1"/>
    <xf numFmtId="0" fontId="7" fillId="0" borderId="0" xfId="0" applyFont="1" applyBorder="1"/>
    <xf numFmtId="0" fontId="7" fillId="0" borderId="11" xfId="0" applyFont="1" applyBorder="1" applyAlignment="1">
      <alignment wrapText="1"/>
    </xf>
    <xf numFmtId="0" fontId="7" fillId="0" borderId="2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/>
    <xf numFmtId="3" fontId="7" fillId="0" borderId="1" xfId="0" applyNumberFormat="1" applyFont="1" applyBorder="1"/>
    <xf numFmtId="0" fontId="8" fillId="0" borderId="1" xfId="0" applyFont="1" applyBorder="1"/>
    <xf numFmtId="0" fontId="8" fillId="0" borderId="1" xfId="0" applyFont="1" applyFill="1" applyBorder="1"/>
    <xf numFmtId="0" fontId="7" fillId="0" borderId="0" xfId="0" applyFont="1"/>
    <xf numFmtId="0" fontId="0" fillId="0" borderId="1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3" fontId="11" fillId="0" borderId="1" xfId="0" applyNumberFormat="1" applyFont="1" applyBorder="1"/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/>
    <xf numFmtId="0" fontId="7" fillId="0" borderId="0" xfId="0" applyFont="1" applyBorder="1" applyAlignment="1"/>
    <xf numFmtId="0" fontId="1" fillId="0" borderId="8" xfId="0" applyFont="1" applyBorder="1" applyAlignment="1">
      <alignment horizontal="right"/>
    </xf>
    <xf numFmtId="0" fontId="0" fillId="0" borderId="1" xfId="0" applyFont="1" applyBorder="1"/>
    <xf numFmtId="0" fontId="0" fillId="0" borderId="1" xfId="0" applyBorder="1" applyAlignment="1">
      <alignment horizontal="left" wrapText="1"/>
    </xf>
    <xf numFmtId="0" fontId="16" fillId="0" borderId="0" xfId="0" applyFont="1" applyAlignment="1">
      <alignment horizontal="center"/>
    </xf>
    <xf numFmtId="0" fontId="14" fillId="0" borderId="14" xfId="0" applyFont="1" applyBorder="1" applyAlignment="1">
      <alignment horizontal="center" vertical="top" wrapText="1"/>
    </xf>
    <xf numFmtId="0" fontId="14" fillId="0" borderId="16" xfId="0" applyFont="1" applyBorder="1" applyAlignment="1">
      <alignment vertical="top" wrapText="1"/>
    </xf>
    <xf numFmtId="0" fontId="17" fillId="0" borderId="16" xfId="0" applyFont="1" applyBorder="1" applyAlignment="1">
      <alignment vertical="top" wrapText="1"/>
    </xf>
    <xf numFmtId="0" fontId="18" fillId="0" borderId="16" xfId="0" applyFont="1" applyBorder="1" applyAlignment="1">
      <alignment vertical="top" wrapText="1"/>
    </xf>
    <xf numFmtId="0" fontId="14" fillId="2" borderId="16" xfId="0" applyFont="1" applyFill="1" applyBorder="1" applyAlignment="1">
      <alignment vertical="top" wrapText="1"/>
    </xf>
    <xf numFmtId="0" fontId="14" fillId="0" borderId="0" xfId="0" applyFont="1" applyAlignment="1">
      <alignment horizontal="center"/>
    </xf>
    <xf numFmtId="0" fontId="14" fillId="0" borderId="15" xfId="0" applyFont="1" applyBorder="1" applyAlignment="1">
      <alignment vertical="top" wrapText="1"/>
    </xf>
    <xf numFmtId="0" fontId="16" fillId="0" borderId="0" xfId="0" applyFont="1" applyAlignment="1">
      <alignment horizontal="right"/>
    </xf>
    <xf numFmtId="3" fontId="14" fillId="0" borderId="18" xfId="0" applyNumberFormat="1" applyFont="1" applyBorder="1" applyAlignment="1">
      <alignment horizontal="right" vertical="top" wrapText="1"/>
    </xf>
    <xf numFmtId="3" fontId="14" fillId="2" borderId="18" xfId="0" applyNumberFormat="1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left" wrapText="1"/>
    </xf>
    <xf numFmtId="0" fontId="20" fillId="4" borderId="12" xfId="0" applyFont="1" applyFill="1" applyBorder="1" applyAlignment="1">
      <alignment horizontal="center" vertical="top" wrapText="1"/>
    </xf>
    <xf numFmtId="0" fontId="20" fillId="4" borderId="13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vertical="top" wrapText="1"/>
    </xf>
    <xf numFmtId="3" fontId="14" fillId="0" borderId="17" xfId="0" applyNumberFormat="1" applyFont="1" applyBorder="1" applyAlignment="1">
      <alignment horizontal="right" vertical="top" wrapText="1"/>
    </xf>
    <xf numFmtId="0" fontId="14" fillId="5" borderId="14" xfId="0" applyFont="1" applyFill="1" applyBorder="1" applyAlignment="1">
      <alignment horizontal="center" vertical="top" wrapText="1"/>
    </xf>
    <xf numFmtId="0" fontId="15" fillId="5" borderId="16" xfId="0" applyFont="1" applyFill="1" applyBorder="1" applyAlignment="1">
      <alignment vertical="top" wrapText="1"/>
    </xf>
    <xf numFmtId="3" fontId="15" fillId="5" borderId="18" xfId="0" applyNumberFormat="1" applyFont="1" applyFill="1" applyBorder="1" applyAlignment="1">
      <alignment horizontal="right" vertical="top" wrapText="1"/>
    </xf>
    <xf numFmtId="0" fontId="14" fillId="5" borderId="22" xfId="0" applyFont="1" applyFill="1" applyBorder="1" applyAlignment="1">
      <alignment horizontal="center" vertical="top" wrapText="1"/>
    </xf>
    <xf numFmtId="0" fontId="15" fillId="5" borderId="16" xfId="0" applyFont="1" applyFill="1" applyBorder="1" applyAlignment="1">
      <alignment horizontal="center" vertical="top" wrapText="1"/>
    </xf>
    <xf numFmtId="0" fontId="15" fillId="5" borderId="23" xfId="0" applyFont="1" applyFill="1" applyBorder="1" applyAlignment="1">
      <alignment horizontal="center" vertical="top" wrapText="1"/>
    </xf>
    <xf numFmtId="3" fontId="15" fillId="5" borderId="24" xfId="0" applyNumberFormat="1" applyFont="1" applyFill="1" applyBorder="1" applyAlignment="1">
      <alignment horizontal="right" vertical="top" wrapText="1"/>
    </xf>
    <xf numFmtId="0" fontId="1" fillId="0" borderId="1" xfId="0" applyFont="1" applyBorder="1"/>
    <xf numFmtId="3" fontId="0" fillId="0" borderId="28" xfId="0" applyNumberFormat="1" applyBorder="1"/>
    <xf numFmtId="3" fontId="0" fillId="0" borderId="0" xfId="0" applyNumberFormat="1" applyBorder="1"/>
    <xf numFmtId="0" fontId="0" fillId="0" borderId="0" xfId="0" applyAlignment="1">
      <alignment horizontal="center"/>
    </xf>
    <xf numFmtId="0" fontId="0" fillId="0" borderId="0" xfId="0" applyAlignment="1"/>
    <xf numFmtId="0" fontId="7" fillId="0" borderId="0" xfId="0" applyFont="1" applyBorder="1" applyAlignment="1"/>
    <xf numFmtId="0" fontId="0" fillId="0" borderId="0" xfId="0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3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0" fillId="0" borderId="3" xfId="0" applyBorder="1" applyAlignment="1">
      <alignment horizontal="center" textRotation="90"/>
    </xf>
    <xf numFmtId="0" fontId="0" fillId="0" borderId="4" xfId="0" applyBorder="1" applyAlignment="1">
      <alignment horizontal="center" textRotation="90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3" xfId="0" applyFont="1" applyBorder="1" applyAlignment="1">
      <alignment horizontal="center" vertical="center" textRotation="90"/>
    </xf>
    <xf numFmtId="0" fontId="7" fillId="0" borderId="5" xfId="0" applyFont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 textRotation="90"/>
    </xf>
    <xf numFmtId="0" fontId="7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0" fillId="0" borderId="5" xfId="0" applyBorder="1" applyAlignment="1">
      <alignment horizontal="center" vertical="center" textRotation="90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/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20" fillId="4" borderId="12" xfId="0" applyFont="1" applyFill="1" applyBorder="1" applyAlignment="1">
      <alignment horizontal="center" vertical="top" wrapText="1"/>
    </xf>
    <xf numFmtId="0" fontId="20" fillId="4" borderId="14" xfId="0" applyFont="1" applyFill="1" applyBorder="1" applyAlignment="1">
      <alignment horizontal="center" vertical="top" wrapText="1"/>
    </xf>
    <xf numFmtId="0" fontId="15" fillId="4" borderId="19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  <xf numFmtId="0" fontId="20" fillId="3" borderId="25" xfId="0" applyFont="1" applyFill="1" applyBorder="1" applyAlignment="1">
      <alignment horizontal="center" vertical="top" wrapText="1"/>
    </xf>
    <xf numFmtId="0" fontId="19" fillId="0" borderId="26" xfId="0" applyFont="1" applyBorder="1" applyAlignment="1">
      <alignment horizontal="center" vertical="top" wrapText="1"/>
    </xf>
    <xf numFmtId="0" fontId="20" fillId="3" borderId="19" xfId="0" applyFont="1" applyFill="1" applyBorder="1" applyAlignment="1">
      <alignment horizontal="center" vertical="top" wrapText="1"/>
    </xf>
    <xf numFmtId="0" fontId="19" fillId="0" borderId="21" xfId="0" applyFont="1" applyBorder="1" applyAlignment="1">
      <alignment horizontal="center" vertical="top" wrapText="1"/>
    </xf>
    <xf numFmtId="0" fontId="15" fillId="4" borderId="20" xfId="0" applyFont="1" applyFill="1" applyBorder="1" applyAlignment="1">
      <alignment horizontal="center" vertical="center" wrapText="1"/>
    </xf>
    <xf numFmtId="0" fontId="20" fillId="4" borderId="25" xfId="0" applyFont="1" applyFill="1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20" fillId="3" borderId="12" xfId="0" applyFont="1" applyFill="1" applyBorder="1" applyAlignment="1">
      <alignment horizontal="center" vertical="center" wrapText="1"/>
    </xf>
    <xf numFmtId="0" fontId="20" fillId="3" borderId="14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D38"/>
  <sheetViews>
    <sheetView topLeftCell="A13" workbookViewId="0">
      <selection activeCell="D39" sqref="D39"/>
    </sheetView>
  </sheetViews>
  <sheetFormatPr defaultRowHeight="15"/>
  <cols>
    <col min="1" max="1" width="5.140625" style="13" customWidth="1"/>
    <col min="2" max="2" width="4.5703125" style="13" customWidth="1"/>
    <col min="3" max="3" width="54.85546875" style="13" customWidth="1"/>
    <col min="4" max="4" width="21.7109375" style="13" customWidth="1"/>
    <col min="5" max="16384" width="9.140625" style="13"/>
  </cols>
  <sheetData>
    <row r="3" spans="1:4">
      <c r="A3" s="121" t="s">
        <v>136</v>
      </c>
      <c r="B3" s="121"/>
      <c r="C3" s="121"/>
      <c r="D3" s="121"/>
    </row>
    <row r="4" spans="1:4">
      <c r="A4" s="121" t="s">
        <v>236</v>
      </c>
      <c r="B4" s="122"/>
      <c r="C4" s="122"/>
      <c r="D4" s="122"/>
    </row>
    <row r="5" spans="1:4">
      <c r="A5" s="121" t="s">
        <v>237</v>
      </c>
      <c r="B5" s="122"/>
      <c r="C5" s="122"/>
      <c r="D5" s="122"/>
    </row>
    <row r="6" spans="1:4">
      <c r="A6" s="113"/>
      <c r="B6" s="114"/>
      <c r="C6" s="114"/>
      <c r="D6" s="114"/>
    </row>
    <row r="7" spans="1:4">
      <c r="A7" s="113"/>
      <c r="B7" s="114"/>
      <c r="C7" s="114"/>
      <c r="D7" s="114"/>
    </row>
    <row r="8" spans="1:4">
      <c r="A8" s="113"/>
      <c r="B8" s="114"/>
      <c r="C8" s="114"/>
      <c r="D8" s="114"/>
    </row>
    <row r="9" spans="1:4">
      <c r="D9" s="80" t="s">
        <v>23</v>
      </c>
    </row>
    <row r="10" spans="1:4">
      <c r="A10" s="123" t="s">
        <v>0</v>
      </c>
      <c r="B10" s="125" t="s">
        <v>20</v>
      </c>
      <c r="C10" s="127" t="s">
        <v>1</v>
      </c>
      <c r="D10" s="128" t="s">
        <v>238</v>
      </c>
    </row>
    <row r="11" spans="1:4" ht="36" customHeight="1">
      <c r="A11" s="124"/>
      <c r="B11" s="126"/>
      <c r="C11" s="127"/>
      <c r="D11" s="129"/>
    </row>
    <row r="12" spans="1:4">
      <c r="A12" s="32" t="s">
        <v>3</v>
      </c>
      <c r="B12" s="32" t="s">
        <v>4</v>
      </c>
      <c r="C12" s="28" t="s">
        <v>5</v>
      </c>
      <c r="D12" s="68" t="s">
        <v>6</v>
      </c>
    </row>
    <row r="13" spans="1:4">
      <c r="A13" s="16">
        <v>1</v>
      </c>
      <c r="B13" s="32">
        <v>1</v>
      </c>
      <c r="C13" s="85" t="s">
        <v>28</v>
      </c>
      <c r="D13" s="19">
        <f>SUM(D14:D17)</f>
        <v>171522</v>
      </c>
    </row>
    <row r="14" spans="1:4">
      <c r="A14" s="16">
        <v>2</v>
      </c>
      <c r="B14" s="45"/>
      <c r="C14" s="85" t="s">
        <v>137</v>
      </c>
      <c r="D14" s="19">
        <v>127744</v>
      </c>
    </row>
    <row r="15" spans="1:4">
      <c r="A15" s="16">
        <v>3</v>
      </c>
      <c r="B15" s="45"/>
      <c r="C15" s="85" t="s">
        <v>74</v>
      </c>
      <c r="D15" s="19">
        <v>42658</v>
      </c>
    </row>
    <row r="16" spans="1:4">
      <c r="A16" s="16">
        <v>4</v>
      </c>
      <c r="B16" s="45"/>
      <c r="C16" s="85" t="s">
        <v>28</v>
      </c>
      <c r="D16" s="19">
        <v>1120</v>
      </c>
    </row>
    <row r="17" spans="1:4">
      <c r="A17" s="16">
        <v>5</v>
      </c>
      <c r="B17" s="45"/>
      <c r="C17" s="16" t="s">
        <v>146</v>
      </c>
      <c r="D17" s="19">
        <v>0</v>
      </c>
    </row>
    <row r="18" spans="1:4">
      <c r="A18" s="16">
        <v>6</v>
      </c>
      <c r="B18" s="32">
        <v>2</v>
      </c>
      <c r="C18" s="85" t="s">
        <v>29</v>
      </c>
      <c r="D18" s="19">
        <v>1000</v>
      </c>
    </row>
    <row r="19" spans="1:4">
      <c r="A19" s="16">
        <v>7</v>
      </c>
      <c r="B19" s="32"/>
      <c r="C19" s="85" t="s">
        <v>138</v>
      </c>
      <c r="D19" s="19">
        <v>0</v>
      </c>
    </row>
    <row r="20" spans="1:4">
      <c r="A20" s="16">
        <v>8</v>
      </c>
      <c r="B20" s="32"/>
      <c r="C20" s="85" t="s">
        <v>29</v>
      </c>
      <c r="D20" s="19">
        <v>100</v>
      </c>
    </row>
    <row r="21" spans="1:4">
      <c r="A21" s="16">
        <v>9</v>
      </c>
      <c r="B21" s="32"/>
      <c r="C21" s="16" t="s">
        <v>112</v>
      </c>
      <c r="D21" s="19">
        <v>900</v>
      </c>
    </row>
    <row r="22" spans="1:4">
      <c r="A22" s="16">
        <v>10</v>
      </c>
      <c r="B22" s="32"/>
      <c r="C22" s="85" t="s">
        <v>75</v>
      </c>
      <c r="D22" s="19">
        <f>SUM(D13+D18)</f>
        <v>172522</v>
      </c>
    </row>
    <row r="23" spans="1:4">
      <c r="A23" s="16">
        <v>11</v>
      </c>
      <c r="B23" s="32"/>
      <c r="C23" s="85" t="s">
        <v>139</v>
      </c>
      <c r="D23" s="19">
        <v>121137</v>
      </c>
    </row>
    <row r="24" spans="1:4">
      <c r="A24" s="16">
        <v>12</v>
      </c>
      <c r="B24" s="32"/>
      <c r="C24" s="85" t="s">
        <v>76</v>
      </c>
      <c r="D24" s="19">
        <f>SUM(D22:D23)</f>
        <v>293659</v>
      </c>
    </row>
    <row r="25" spans="1:4">
      <c r="A25" s="16">
        <v>13</v>
      </c>
      <c r="B25" s="32">
        <v>1</v>
      </c>
      <c r="C25" s="85" t="s">
        <v>30</v>
      </c>
      <c r="D25" s="19">
        <f>SUM(D26:D31)</f>
        <v>230996</v>
      </c>
    </row>
    <row r="26" spans="1:4">
      <c r="A26" s="16">
        <v>14</v>
      </c>
      <c r="B26" s="32"/>
      <c r="C26" s="85" t="s">
        <v>31</v>
      </c>
      <c r="D26" s="19">
        <v>57653</v>
      </c>
    </row>
    <row r="27" spans="1:4">
      <c r="A27" s="16">
        <v>15</v>
      </c>
      <c r="B27" s="32"/>
      <c r="C27" s="16" t="s">
        <v>148</v>
      </c>
      <c r="D27" s="19">
        <v>14429</v>
      </c>
    </row>
    <row r="28" spans="1:4">
      <c r="A28" s="16">
        <v>16</v>
      </c>
      <c r="B28" s="32"/>
      <c r="C28" s="85" t="s">
        <v>33</v>
      </c>
      <c r="D28" s="19">
        <v>27224</v>
      </c>
    </row>
    <row r="29" spans="1:4">
      <c r="A29" s="16">
        <v>17</v>
      </c>
      <c r="B29" s="79"/>
      <c r="C29" s="16" t="s">
        <v>164</v>
      </c>
      <c r="D29" s="19">
        <v>73485</v>
      </c>
    </row>
    <row r="30" spans="1:4">
      <c r="A30" s="16">
        <v>18</v>
      </c>
      <c r="B30" s="32"/>
      <c r="C30" s="85" t="s">
        <v>141</v>
      </c>
      <c r="D30" s="19">
        <v>7016</v>
      </c>
    </row>
    <row r="31" spans="1:4">
      <c r="A31" s="16">
        <v>19</v>
      </c>
      <c r="B31" s="32"/>
      <c r="C31" s="85" t="s">
        <v>142</v>
      </c>
      <c r="D31" s="19">
        <v>51189</v>
      </c>
    </row>
    <row r="32" spans="1:4">
      <c r="A32" s="16">
        <v>20</v>
      </c>
      <c r="B32" s="32">
        <v>2</v>
      </c>
      <c r="C32" s="16" t="s">
        <v>147</v>
      </c>
      <c r="D32" s="19">
        <f>SUM(D33:D35)</f>
        <v>58724</v>
      </c>
    </row>
    <row r="33" spans="1:4">
      <c r="A33" s="16">
        <v>21</v>
      </c>
      <c r="B33" s="32"/>
      <c r="C33" s="85" t="s">
        <v>143</v>
      </c>
      <c r="D33" s="19">
        <v>17900</v>
      </c>
    </row>
    <row r="34" spans="1:4">
      <c r="A34" s="16">
        <v>22</v>
      </c>
      <c r="B34" s="32"/>
      <c r="C34" s="85" t="s">
        <v>144</v>
      </c>
      <c r="D34" s="19">
        <v>39824</v>
      </c>
    </row>
    <row r="35" spans="1:4">
      <c r="A35" s="16">
        <v>23</v>
      </c>
      <c r="B35" s="32"/>
      <c r="C35" s="85" t="s">
        <v>145</v>
      </c>
      <c r="D35" s="19">
        <v>1000</v>
      </c>
    </row>
    <row r="36" spans="1:4">
      <c r="A36" s="16">
        <v>24</v>
      </c>
      <c r="B36" s="32"/>
      <c r="C36" s="85" t="s">
        <v>77</v>
      </c>
      <c r="D36" s="19">
        <f>SUM(D25+D32)</f>
        <v>289720</v>
      </c>
    </row>
    <row r="37" spans="1:4">
      <c r="A37" s="16">
        <v>25</v>
      </c>
      <c r="B37" s="32"/>
      <c r="C37" s="85" t="s">
        <v>140</v>
      </c>
      <c r="D37" s="19">
        <v>3939</v>
      </c>
    </row>
    <row r="38" spans="1:4">
      <c r="A38" s="16">
        <v>26</v>
      </c>
      <c r="B38" s="32"/>
      <c r="C38" s="85" t="s">
        <v>34</v>
      </c>
      <c r="D38" s="19">
        <f>SUM(D36+D37)</f>
        <v>293659</v>
      </c>
    </row>
  </sheetData>
  <mergeCells count="7">
    <mergeCell ref="A3:D3"/>
    <mergeCell ref="A4:D4"/>
    <mergeCell ref="A5:D5"/>
    <mergeCell ref="A10:A11"/>
    <mergeCell ref="B10:B11"/>
    <mergeCell ref="C10:C11"/>
    <mergeCell ref="D10:D1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7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49"/>
  <sheetViews>
    <sheetView topLeftCell="A13" workbookViewId="0">
      <selection activeCell="F13" sqref="F13:F38"/>
    </sheetView>
  </sheetViews>
  <sheetFormatPr defaultRowHeight="15"/>
  <cols>
    <col min="1" max="1" width="2.5703125" style="13" customWidth="1"/>
    <col min="2" max="2" width="2.7109375" style="13" customWidth="1"/>
    <col min="3" max="3" width="2.42578125" style="13" customWidth="1"/>
    <col min="4" max="4" width="39" style="13" customWidth="1"/>
    <col min="5" max="5" width="9.140625" style="13" customWidth="1"/>
    <col min="6" max="6" width="9.5703125" style="13" customWidth="1"/>
    <col min="7" max="8" width="9.140625" style="13" hidden="1" customWidth="1"/>
    <col min="9" max="9" width="9.140625" style="13" customWidth="1"/>
    <col min="10" max="254" width="9.140625" style="13"/>
    <col min="255" max="255" width="3.28515625" style="13" customWidth="1"/>
    <col min="256" max="256" width="37.42578125" style="13" customWidth="1"/>
    <col min="257" max="257" width="9.5703125" style="13" customWidth="1"/>
    <col min="258" max="258" width="10.140625" style="13" customWidth="1"/>
    <col min="259" max="259" width="9.7109375" style="13" customWidth="1"/>
    <col min="260" max="260" width="8.5703125" style="13" customWidth="1"/>
    <col min="261" max="261" width="8" style="13" customWidth="1"/>
    <col min="262" max="264" width="0" style="13" hidden="1" customWidth="1"/>
    <col min="265" max="265" width="9.140625" style="13" customWidth="1"/>
    <col min="266" max="510" width="9.140625" style="13"/>
    <col min="511" max="511" width="3.28515625" style="13" customWidth="1"/>
    <col min="512" max="512" width="37.42578125" style="13" customWidth="1"/>
    <col min="513" max="513" width="9.5703125" style="13" customWidth="1"/>
    <col min="514" max="514" width="10.140625" style="13" customWidth="1"/>
    <col min="515" max="515" width="9.7109375" style="13" customWidth="1"/>
    <col min="516" max="516" width="8.5703125" style="13" customWidth="1"/>
    <col min="517" max="517" width="8" style="13" customWidth="1"/>
    <col min="518" max="520" width="0" style="13" hidden="1" customWidth="1"/>
    <col min="521" max="521" width="9.140625" style="13" customWidth="1"/>
    <col min="522" max="766" width="9.140625" style="13"/>
    <col min="767" max="767" width="3.28515625" style="13" customWidth="1"/>
    <col min="768" max="768" width="37.42578125" style="13" customWidth="1"/>
    <col min="769" max="769" width="9.5703125" style="13" customWidth="1"/>
    <col min="770" max="770" width="10.140625" style="13" customWidth="1"/>
    <col min="771" max="771" width="9.7109375" style="13" customWidth="1"/>
    <col min="772" max="772" width="8.5703125" style="13" customWidth="1"/>
    <col min="773" max="773" width="8" style="13" customWidth="1"/>
    <col min="774" max="776" width="0" style="13" hidden="1" customWidth="1"/>
    <col min="777" max="777" width="9.140625" style="13" customWidth="1"/>
    <col min="778" max="1022" width="9.140625" style="13"/>
    <col min="1023" max="1023" width="3.28515625" style="13" customWidth="1"/>
    <col min="1024" max="1024" width="37.42578125" style="13" customWidth="1"/>
    <col min="1025" max="1025" width="9.5703125" style="13" customWidth="1"/>
    <col min="1026" max="1026" width="10.140625" style="13" customWidth="1"/>
    <col min="1027" max="1027" width="9.7109375" style="13" customWidth="1"/>
    <col min="1028" max="1028" width="8.5703125" style="13" customWidth="1"/>
    <col min="1029" max="1029" width="8" style="13" customWidth="1"/>
    <col min="1030" max="1032" width="0" style="13" hidden="1" customWidth="1"/>
    <col min="1033" max="1033" width="9.140625" style="13" customWidth="1"/>
    <col min="1034" max="1278" width="9.140625" style="13"/>
    <col min="1279" max="1279" width="3.28515625" style="13" customWidth="1"/>
    <col min="1280" max="1280" width="37.42578125" style="13" customWidth="1"/>
    <col min="1281" max="1281" width="9.5703125" style="13" customWidth="1"/>
    <col min="1282" max="1282" width="10.140625" style="13" customWidth="1"/>
    <col min="1283" max="1283" width="9.7109375" style="13" customWidth="1"/>
    <col min="1284" max="1284" width="8.5703125" style="13" customWidth="1"/>
    <col min="1285" max="1285" width="8" style="13" customWidth="1"/>
    <col min="1286" max="1288" width="0" style="13" hidden="1" customWidth="1"/>
    <col min="1289" max="1289" width="9.140625" style="13" customWidth="1"/>
    <col min="1290" max="1534" width="9.140625" style="13"/>
    <col min="1535" max="1535" width="3.28515625" style="13" customWidth="1"/>
    <col min="1536" max="1536" width="37.42578125" style="13" customWidth="1"/>
    <col min="1537" max="1537" width="9.5703125" style="13" customWidth="1"/>
    <col min="1538" max="1538" width="10.140625" style="13" customWidth="1"/>
    <col min="1539" max="1539" width="9.7109375" style="13" customWidth="1"/>
    <col min="1540" max="1540" width="8.5703125" style="13" customWidth="1"/>
    <col min="1541" max="1541" width="8" style="13" customWidth="1"/>
    <col min="1542" max="1544" width="0" style="13" hidden="1" customWidth="1"/>
    <col min="1545" max="1545" width="9.140625" style="13" customWidth="1"/>
    <col min="1546" max="1790" width="9.140625" style="13"/>
    <col min="1791" max="1791" width="3.28515625" style="13" customWidth="1"/>
    <col min="1792" max="1792" width="37.42578125" style="13" customWidth="1"/>
    <col min="1793" max="1793" width="9.5703125" style="13" customWidth="1"/>
    <col min="1794" max="1794" width="10.140625" style="13" customWidth="1"/>
    <col min="1795" max="1795" width="9.7109375" style="13" customWidth="1"/>
    <col min="1796" max="1796" width="8.5703125" style="13" customWidth="1"/>
    <col min="1797" max="1797" width="8" style="13" customWidth="1"/>
    <col min="1798" max="1800" width="0" style="13" hidden="1" customWidth="1"/>
    <col min="1801" max="1801" width="9.140625" style="13" customWidth="1"/>
    <col min="1802" max="2046" width="9.140625" style="13"/>
    <col min="2047" max="2047" width="3.28515625" style="13" customWidth="1"/>
    <col min="2048" max="2048" width="37.42578125" style="13" customWidth="1"/>
    <col min="2049" max="2049" width="9.5703125" style="13" customWidth="1"/>
    <col min="2050" max="2050" width="10.140625" style="13" customWidth="1"/>
    <col min="2051" max="2051" width="9.7109375" style="13" customWidth="1"/>
    <col min="2052" max="2052" width="8.5703125" style="13" customWidth="1"/>
    <col min="2053" max="2053" width="8" style="13" customWidth="1"/>
    <col min="2054" max="2056" width="0" style="13" hidden="1" customWidth="1"/>
    <col min="2057" max="2057" width="9.140625" style="13" customWidth="1"/>
    <col min="2058" max="2302" width="9.140625" style="13"/>
    <col min="2303" max="2303" width="3.28515625" style="13" customWidth="1"/>
    <col min="2304" max="2304" width="37.42578125" style="13" customWidth="1"/>
    <col min="2305" max="2305" width="9.5703125" style="13" customWidth="1"/>
    <col min="2306" max="2306" width="10.140625" style="13" customWidth="1"/>
    <col min="2307" max="2307" width="9.7109375" style="13" customWidth="1"/>
    <col min="2308" max="2308" width="8.5703125" style="13" customWidth="1"/>
    <col min="2309" max="2309" width="8" style="13" customWidth="1"/>
    <col min="2310" max="2312" width="0" style="13" hidden="1" customWidth="1"/>
    <col min="2313" max="2313" width="9.140625" style="13" customWidth="1"/>
    <col min="2314" max="2558" width="9.140625" style="13"/>
    <col min="2559" max="2559" width="3.28515625" style="13" customWidth="1"/>
    <col min="2560" max="2560" width="37.42578125" style="13" customWidth="1"/>
    <col min="2561" max="2561" width="9.5703125" style="13" customWidth="1"/>
    <col min="2562" max="2562" width="10.140625" style="13" customWidth="1"/>
    <col min="2563" max="2563" width="9.7109375" style="13" customWidth="1"/>
    <col min="2564" max="2564" width="8.5703125" style="13" customWidth="1"/>
    <col min="2565" max="2565" width="8" style="13" customWidth="1"/>
    <col min="2566" max="2568" width="0" style="13" hidden="1" customWidth="1"/>
    <col min="2569" max="2569" width="9.140625" style="13" customWidth="1"/>
    <col min="2570" max="2814" width="9.140625" style="13"/>
    <col min="2815" max="2815" width="3.28515625" style="13" customWidth="1"/>
    <col min="2816" max="2816" width="37.42578125" style="13" customWidth="1"/>
    <col min="2817" max="2817" width="9.5703125" style="13" customWidth="1"/>
    <col min="2818" max="2818" width="10.140625" style="13" customWidth="1"/>
    <col min="2819" max="2819" width="9.7109375" style="13" customWidth="1"/>
    <col min="2820" max="2820" width="8.5703125" style="13" customWidth="1"/>
    <col min="2821" max="2821" width="8" style="13" customWidth="1"/>
    <col min="2822" max="2824" width="0" style="13" hidden="1" customWidth="1"/>
    <col min="2825" max="2825" width="9.140625" style="13" customWidth="1"/>
    <col min="2826" max="3070" width="9.140625" style="13"/>
    <col min="3071" max="3071" width="3.28515625" style="13" customWidth="1"/>
    <col min="3072" max="3072" width="37.42578125" style="13" customWidth="1"/>
    <col min="3073" max="3073" width="9.5703125" style="13" customWidth="1"/>
    <col min="3074" max="3074" width="10.140625" style="13" customWidth="1"/>
    <col min="3075" max="3075" width="9.7109375" style="13" customWidth="1"/>
    <col min="3076" max="3076" width="8.5703125" style="13" customWidth="1"/>
    <col min="3077" max="3077" width="8" style="13" customWidth="1"/>
    <col min="3078" max="3080" width="0" style="13" hidden="1" customWidth="1"/>
    <col min="3081" max="3081" width="9.140625" style="13" customWidth="1"/>
    <col min="3082" max="3326" width="9.140625" style="13"/>
    <col min="3327" max="3327" width="3.28515625" style="13" customWidth="1"/>
    <col min="3328" max="3328" width="37.42578125" style="13" customWidth="1"/>
    <col min="3329" max="3329" width="9.5703125" style="13" customWidth="1"/>
    <col min="3330" max="3330" width="10.140625" style="13" customWidth="1"/>
    <col min="3331" max="3331" width="9.7109375" style="13" customWidth="1"/>
    <col min="3332" max="3332" width="8.5703125" style="13" customWidth="1"/>
    <col min="3333" max="3333" width="8" style="13" customWidth="1"/>
    <col min="3334" max="3336" width="0" style="13" hidden="1" customWidth="1"/>
    <col min="3337" max="3337" width="9.140625" style="13" customWidth="1"/>
    <col min="3338" max="3582" width="9.140625" style="13"/>
    <col min="3583" max="3583" width="3.28515625" style="13" customWidth="1"/>
    <col min="3584" max="3584" width="37.42578125" style="13" customWidth="1"/>
    <col min="3585" max="3585" width="9.5703125" style="13" customWidth="1"/>
    <col min="3586" max="3586" width="10.140625" style="13" customWidth="1"/>
    <col min="3587" max="3587" width="9.7109375" style="13" customWidth="1"/>
    <col min="3588" max="3588" width="8.5703125" style="13" customWidth="1"/>
    <col min="3589" max="3589" width="8" style="13" customWidth="1"/>
    <col min="3590" max="3592" width="0" style="13" hidden="1" customWidth="1"/>
    <col min="3593" max="3593" width="9.140625" style="13" customWidth="1"/>
    <col min="3594" max="3838" width="9.140625" style="13"/>
    <col min="3839" max="3839" width="3.28515625" style="13" customWidth="1"/>
    <col min="3840" max="3840" width="37.42578125" style="13" customWidth="1"/>
    <col min="3841" max="3841" width="9.5703125" style="13" customWidth="1"/>
    <col min="3842" max="3842" width="10.140625" style="13" customWidth="1"/>
    <col min="3843" max="3843" width="9.7109375" style="13" customWidth="1"/>
    <col min="3844" max="3844" width="8.5703125" style="13" customWidth="1"/>
    <col min="3845" max="3845" width="8" style="13" customWidth="1"/>
    <col min="3846" max="3848" width="0" style="13" hidden="1" customWidth="1"/>
    <col min="3849" max="3849" width="9.140625" style="13" customWidth="1"/>
    <col min="3850" max="4094" width="9.140625" style="13"/>
    <col min="4095" max="4095" width="3.28515625" style="13" customWidth="1"/>
    <col min="4096" max="4096" width="37.42578125" style="13" customWidth="1"/>
    <col min="4097" max="4097" width="9.5703125" style="13" customWidth="1"/>
    <col min="4098" max="4098" width="10.140625" style="13" customWidth="1"/>
    <col min="4099" max="4099" width="9.7109375" style="13" customWidth="1"/>
    <col min="4100" max="4100" width="8.5703125" style="13" customWidth="1"/>
    <col min="4101" max="4101" width="8" style="13" customWidth="1"/>
    <col min="4102" max="4104" width="0" style="13" hidden="1" customWidth="1"/>
    <col min="4105" max="4105" width="9.140625" style="13" customWidth="1"/>
    <col min="4106" max="4350" width="9.140625" style="13"/>
    <col min="4351" max="4351" width="3.28515625" style="13" customWidth="1"/>
    <col min="4352" max="4352" width="37.42578125" style="13" customWidth="1"/>
    <col min="4353" max="4353" width="9.5703125" style="13" customWidth="1"/>
    <col min="4354" max="4354" width="10.140625" style="13" customWidth="1"/>
    <col min="4355" max="4355" width="9.7109375" style="13" customWidth="1"/>
    <col min="4356" max="4356" width="8.5703125" style="13" customWidth="1"/>
    <col min="4357" max="4357" width="8" style="13" customWidth="1"/>
    <col min="4358" max="4360" width="0" style="13" hidden="1" customWidth="1"/>
    <col min="4361" max="4361" width="9.140625" style="13" customWidth="1"/>
    <col min="4362" max="4606" width="9.140625" style="13"/>
    <col min="4607" max="4607" width="3.28515625" style="13" customWidth="1"/>
    <col min="4608" max="4608" width="37.42578125" style="13" customWidth="1"/>
    <col min="4609" max="4609" width="9.5703125" style="13" customWidth="1"/>
    <col min="4610" max="4610" width="10.140625" style="13" customWidth="1"/>
    <col min="4611" max="4611" width="9.7109375" style="13" customWidth="1"/>
    <col min="4612" max="4612" width="8.5703125" style="13" customWidth="1"/>
    <col min="4613" max="4613" width="8" style="13" customWidth="1"/>
    <col min="4614" max="4616" width="0" style="13" hidden="1" customWidth="1"/>
    <col min="4617" max="4617" width="9.140625" style="13" customWidth="1"/>
    <col min="4618" max="4862" width="9.140625" style="13"/>
    <col min="4863" max="4863" width="3.28515625" style="13" customWidth="1"/>
    <col min="4864" max="4864" width="37.42578125" style="13" customWidth="1"/>
    <col min="4865" max="4865" width="9.5703125" style="13" customWidth="1"/>
    <col min="4866" max="4866" width="10.140625" style="13" customWidth="1"/>
    <col min="4867" max="4867" width="9.7109375" style="13" customWidth="1"/>
    <col min="4868" max="4868" width="8.5703125" style="13" customWidth="1"/>
    <col min="4869" max="4869" width="8" style="13" customWidth="1"/>
    <col min="4870" max="4872" width="0" style="13" hidden="1" customWidth="1"/>
    <col min="4873" max="4873" width="9.140625" style="13" customWidth="1"/>
    <col min="4874" max="5118" width="9.140625" style="13"/>
    <col min="5119" max="5119" width="3.28515625" style="13" customWidth="1"/>
    <col min="5120" max="5120" width="37.42578125" style="13" customWidth="1"/>
    <col min="5121" max="5121" width="9.5703125" style="13" customWidth="1"/>
    <col min="5122" max="5122" width="10.140625" style="13" customWidth="1"/>
    <col min="5123" max="5123" width="9.7109375" style="13" customWidth="1"/>
    <col min="5124" max="5124" width="8.5703125" style="13" customWidth="1"/>
    <col min="5125" max="5125" width="8" style="13" customWidth="1"/>
    <col min="5126" max="5128" width="0" style="13" hidden="1" customWidth="1"/>
    <col min="5129" max="5129" width="9.140625" style="13" customWidth="1"/>
    <col min="5130" max="5374" width="9.140625" style="13"/>
    <col min="5375" max="5375" width="3.28515625" style="13" customWidth="1"/>
    <col min="5376" max="5376" width="37.42578125" style="13" customWidth="1"/>
    <col min="5377" max="5377" width="9.5703125" style="13" customWidth="1"/>
    <col min="5378" max="5378" width="10.140625" style="13" customWidth="1"/>
    <col min="5379" max="5379" width="9.7109375" style="13" customWidth="1"/>
    <col min="5380" max="5380" width="8.5703125" style="13" customWidth="1"/>
    <col min="5381" max="5381" width="8" style="13" customWidth="1"/>
    <col min="5382" max="5384" width="0" style="13" hidden="1" customWidth="1"/>
    <col min="5385" max="5385" width="9.140625" style="13" customWidth="1"/>
    <col min="5386" max="5630" width="9.140625" style="13"/>
    <col min="5631" max="5631" width="3.28515625" style="13" customWidth="1"/>
    <col min="5632" max="5632" width="37.42578125" style="13" customWidth="1"/>
    <col min="5633" max="5633" width="9.5703125" style="13" customWidth="1"/>
    <col min="5634" max="5634" width="10.140625" style="13" customWidth="1"/>
    <col min="5635" max="5635" width="9.7109375" style="13" customWidth="1"/>
    <col min="5636" max="5636" width="8.5703125" style="13" customWidth="1"/>
    <col min="5637" max="5637" width="8" style="13" customWidth="1"/>
    <col min="5638" max="5640" width="0" style="13" hidden="1" customWidth="1"/>
    <col min="5641" max="5641" width="9.140625" style="13" customWidth="1"/>
    <col min="5642" max="5886" width="9.140625" style="13"/>
    <col min="5887" max="5887" width="3.28515625" style="13" customWidth="1"/>
    <col min="5888" max="5888" width="37.42578125" style="13" customWidth="1"/>
    <col min="5889" max="5889" width="9.5703125" style="13" customWidth="1"/>
    <col min="5890" max="5890" width="10.140625" style="13" customWidth="1"/>
    <col min="5891" max="5891" width="9.7109375" style="13" customWidth="1"/>
    <col min="5892" max="5892" width="8.5703125" style="13" customWidth="1"/>
    <col min="5893" max="5893" width="8" style="13" customWidth="1"/>
    <col min="5894" max="5896" width="0" style="13" hidden="1" customWidth="1"/>
    <col min="5897" max="5897" width="9.140625" style="13" customWidth="1"/>
    <col min="5898" max="6142" width="9.140625" style="13"/>
    <col min="6143" max="6143" width="3.28515625" style="13" customWidth="1"/>
    <col min="6144" max="6144" width="37.42578125" style="13" customWidth="1"/>
    <col min="6145" max="6145" width="9.5703125" style="13" customWidth="1"/>
    <col min="6146" max="6146" width="10.140625" style="13" customWidth="1"/>
    <col min="6147" max="6147" width="9.7109375" style="13" customWidth="1"/>
    <col min="6148" max="6148" width="8.5703125" style="13" customWidth="1"/>
    <col min="6149" max="6149" width="8" style="13" customWidth="1"/>
    <col min="6150" max="6152" width="0" style="13" hidden="1" customWidth="1"/>
    <col min="6153" max="6153" width="9.140625" style="13" customWidth="1"/>
    <col min="6154" max="6398" width="9.140625" style="13"/>
    <col min="6399" max="6399" width="3.28515625" style="13" customWidth="1"/>
    <col min="6400" max="6400" width="37.42578125" style="13" customWidth="1"/>
    <col min="6401" max="6401" width="9.5703125" style="13" customWidth="1"/>
    <col min="6402" max="6402" width="10.140625" style="13" customWidth="1"/>
    <col min="6403" max="6403" width="9.7109375" style="13" customWidth="1"/>
    <col min="6404" max="6404" width="8.5703125" style="13" customWidth="1"/>
    <col min="6405" max="6405" width="8" style="13" customWidth="1"/>
    <col min="6406" max="6408" width="0" style="13" hidden="1" customWidth="1"/>
    <col min="6409" max="6409" width="9.140625" style="13" customWidth="1"/>
    <col min="6410" max="6654" width="9.140625" style="13"/>
    <col min="6655" max="6655" width="3.28515625" style="13" customWidth="1"/>
    <col min="6656" max="6656" width="37.42578125" style="13" customWidth="1"/>
    <col min="6657" max="6657" width="9.5703125" style="13" customWidth="1"/>
    <col min="6658" max="6658" width="10.140625" style="13" customWidth="1"/>
    <col min="6659" max="6659" width="9.7109375" style="13" customWidth="1"/>
    <col min="6660" max="6660" width="8.5703125" style="13" customWidth="1"/>
    <col min="6661" max="6661" width="8" style="13" customWidth="1"/>
    <col min="6662" max="6664" width="0" style="13" hidden="1" customWidth="1"/>
    <col min="6665" max="6665" width="9.140625" style="13" customWidth="1"/>
    <col min="6666" max="6910" width="9.140625" style="13"/>
    <col min="6911" max="6911" width="3.28515625" style="13" customWidth="1"/>
    <col min="6912" max="6912" width="37.42578125" style="13" customWidth="1"/>
    <col min="6913" max="6913" width="9.5703125" style="13" customWidth="1"/>
    <col min="6914" max="6914" width="10.140625" style="13" customWidth="1"/>
    <col min="6915" max="6915" width="9.7109375" style="13" customWidth="1"/>
    <col min="6916" max="6916" width="8.5703125" style="13" customWidth="1"/>
    <col min="6917" max="6917" width="8" style="13" customWidth="1"/>
    <col min="6918" max="6920" width="0" style="13" hidden="1" customWidth="1"/>
    <col min="6921" max="6921" width="9.140625" style="13" customWidth="1"/>
    <col min="6922" max="7166" width="9.140625" style="13"/>
    <col min="7167" max="7167" width="3.28515625" style="13" customWidth="1"/>
    <col min="7168" max="7168" width="37.42578125" style="13" customWidth="1"/>
    <col min="7169" max="7169" width="9.5703125" style="13" customWidth="1"/>
    <col min="7170" max="7170" width="10.140625" style="13" customWidth="1"/>
    <col min="7171" max="7171" width="9.7109375" style="13" customWidth="1"/>
    <col min="7172" max="7172" width="8.5703125" style="13" customWidth="1"/>
    <col min="7173" max="7173" width="8" style="13" customWidth="1"/>
    <col min="7174" max="7176" width="0" style="13" hidden="1" customWidth="1"/>
    <col min="7177" max="7177" width="9.140625" style="13" customWidth="1"/>
    <col min="7178" max="7422" width="9.140625" style="13"/>
    <col min="7423" max="7423" width="3.28515625" style="13" customWidth="1"/>
    <col min="7424" max="7424" width="37.42578125" style="13" customWidth="1"/>
    <col min="7425" max="7425" width="9.5703125" style="13" customWidth="1"/>
    <col min="7426" max="7426" width="10.140625" style="13" customWidth="1"/>
    <col min="7427" max="7427" width="9.7109375" style="13" customWidth="1"/>
    <col min="7428" max="7428" width="8.5703125" style="13" customWidth="1"/>
    <col min="7429" max="7429" width="8" style="13" customWidth="1"/>
    <col min="7430" max="7432" width="0" style="13" hidden="1" customWidth="1"/>
    <col min="7433" max="7433" width="9.140625" style="13" customWidth="1"/>
    <col min="7434" max="7678" width="9.140625" style="13"/>
    <col min="7679" max="7679" width="3.28515625" style="13" customWidth="1"/>
    <col min="7680" max="7680" width="37.42578125" style="13" customWidth="1"/>
    <col min="7681" max="7681" width="9.5703125" style="13" customWidth="1"/>
    <col min="7682" max="7682" width="10.140625" style="13" customWidth="1"/>
    <col min="7683" max="7683" width="9.7109375" style="13" customWidth="1"/>
    <col min="7684" max="7684" width="8.5703125" style="13" customWidth="1"/>
    <col min="7685" max="7685" width="8" style="13" customWidth="1"/>
    <col min="7686" max="7688" width="0" style="13" hidden="1" customWidth="1"/>
    <col min="7689" max="7689" width="9.140625" style="13" customWidth="1"/>
    <col min="7690" max="7934" width="9.140625" style="13"/>
    <col min="7935" max="7935" width="3.28515625" style="13" customWidth="1"/>
    <col min="7936" max="7936" width="37.42578125" style="13" customWidth="1"/>
    <col min="7937" max="7937" width="9.5703125" style="13" customWidth="1"/>
    <col min="7938" max="7938" width="10.140625" style="13" customWidth="1"/>
    <col min="7939" max="7939" width="9.7109375" style="13" customWidth="1"/>
    <col min="7940" max="7940" width="8.5703125" style="13" customWidth="1"/>
    <col min="7941" max="7941" width="8" style="13" customWidth="1"/>
    <col min="7942" max="7944" width="0" style="13" hidden="1" customWidth="1"/>
    <col min="7945" max="7945" width="9.140625" style="13" customWidth="1"/>
    <col min="7946" max="8190" width="9.140625" style="13"/>
    <col min="8191" max="8191" width="3.28515625" style="13" customWidth="1"/>
    <col min="8192" max="8192" width="37.42578125" style="13" customWidth="1"/>
    <col min="8193" max="8193" width="9.5703125" style="13" customWidth="1"/>
    <col min="8194" max="8194" width="10.140625" style="13" customWidth="1"/>
    <col min="8195" max="8195" width="9.7109375" style="13" customWidth="1"/>
    <col min="8196" max="8196" width="8.5703125" style="13" customWidth="1"/>
    <col min="8197" max="8197" width="8" style="13" customWidth="1"/>
    <col min="8198" max="8200" width="0" style="13" hidden="1" customWidth="1"/>
    <col min="8201" max="8201" width="9.140625" style="13" customWidth="1"/>
    <col min="8202" max="8446" width="9.140625" style="13"/>
    <col min="8447" max="8447" width="3.28515625" style="13" customWidth="1"/>
    <col min="8448" max="8448" width="37.42578125" style="13" customWidth="1"/>
    <col min="8449" max="8449" width="9.5703125" style="13" customWidth="1"/>
    <col min="8450" max="8450" width="10.140625" style="13" customWidth="1"/>
    <col min="8451" max="8451" width="9.7109375" style="13" customWidth="1"/>
    <col min="8452" max="8452" width="8.5703125" style="13" customWidth="1"/>
    <col min="8453" max="8453" width="8" style="13" customWidth="1"/>
    <col min="8454" max="8456" width="0" style="13" hidden="1" customWidth="1"/>
    <col min="8457" max="8457" width="9.140625" style="13" customWidth="1"/>
    <col min="8458" max="8702" width="9.140625" style="13"/>
    <col min="8703" max="8703" width="3.28515625" style="13" customWidth="1"/>
    <col min="8704" max="8704" width="37.42578125" style="13" customWidth="1"/>
    <col min="8705" max="8705" width="9.5703125" style="13" customWidth="1"/>
    <col min="8706" max="8706" width="10.140625" style="13" customWidth="1"/>
    <col min="8707" max="8707" width="9.7109375" style="13" customWidth="1"/>
    <col min="8708" max="8708" width="8.5703125" style="13" customWidth="1"/>
    <col min="8709" max="8709" width="8" style="13" customWidth="1"/>
    <col min="8710" max="8712" width="0" style="13" hidden="1" customWidth="1"/>
    <col min="8713" max="8713" width="9.140625" style="13" customWidth="1"/>
    <col min="8714" max="8958" width="9.140625" style="13"/>
    <col min="8959" max="8959" width="3.28515625" style="13" customWidth="1"/>
    <col min="8960" max="8960" width="37.42578125" style="13" customWidth="1"/>
    <col min="8961" max="8961" width="9.5703125" style="13" customWidth="1"/>
    <col min="8962" max="8962" width="10.140625" style="13" customWidth="1"/>
    <col min="8963" max="8963" width="9.7109375" style="13" customWidth="1"/>
    <col min="8964" max="8964" width="8.5703125" style="13" customWidth="1"/>
    <col min="8965" max="8965" width="8" style="13" customWidth="1"/>
    <col min="8966" max="8968" width="0" style="13" hidden="1" customWidth="1"/>
    <col min="8969" max="8969" width="9.140625" style="13" customWidth="1"/>
    <col min="8970" max="9214" width="9.140625" style="13"/>
    <col min="9215" max="9215" width="3.28515625" style="13" customWidth="1"/>
    <col min="9216" max="9216" width="37.42578125" style="13" customWidth="1"/>
    <col min="9217" max="9217" width="9.5703125" style="13" customWidth="1"/>
    <col min="9218" max="9218" width="10.140625" style="13" customWidth="1"/>
    <col min="9219" max="9219" width="9.7109375" style="13" customWidth="1"/>
    <col min="9220" max="9220" width="8.5703125" style="13" customWidth="1"/>
    <col min="9221" max="9221" width="8" style="13" customWidth="1"/>
    <col min="9222" max="9224" width="0" style="13" hidden="1" customWidth="1"/>
    <col min="9225" max="9225" width="9.140625" style="13" customWidth="1"/>
    <col min="9226" max="9470" width="9.140625" style="13"/>
    <col min="9471" max="9471" width="3.28515625" style="13" customWidth="1"/>
    <col min="9472" max="9472" width="37.42578125" style="13" customWidth="1"/>
    <col min="9473" max="9473" width="9.5703125" style="13" customWidth="1"/>
    <col min="9474" max="9474" width="10.140625" style="13" customWidth="1"/>
    <col min="9475" max="9475" width="9.7109375" style="13" customWidth="1"/>
    <col min="9476" max="9476" width="8.5703125" style="13" customWidth="1"/>
    <col min="9477" max="9477" width="8" style="13" customWidth="1"/>
    <col min="9478" max="9480" width="0" style="13" hidden="1" customWidth="1"/>
    <col min="9481" max="9481" width="9.140625" style="13" customWidth="1"/>
    <col min="9482" max="9726" width="9.140625" style="13"/>
    <col min="9727" max="9727" width="3.28515625" style="13" customWidth="1"/>
    <col min="9728" max="9728" width="37.42578125" style="13" customWidth="1"/>
    <col min="9729" max="9729" width="9.5703125" style="13" customWidth="1"/>
    <col min="9730" max="9730" width="10.140625" style="13" customWidth="1"/>
    <col min="9731" max="9731" width="9.7109375" style="13" customWidth="1"/>
    <col min="9732" max="9732" width="8.5703125" style="13" customWidth="1"/>
    <col min="9733" max="9733" width="8" style="13" customWidth="1"/>
    <col min="9734" max="9736" width="0" style="13" hidden="1" customWidth="1"/>
    <col min="9737" max="9737" width="9.140625" style="13" customWidth="1"/>
    <col min="9738" max="9982" width="9.140625" style="13"/>
    <col min="9983" max="9983" width="3.28515625" style="13" customWidth="1"/>
    <col min="9984" max="9984" width="37.42578125" style="13" customWidth="1"/>
    <col min="9985" max="9985" width="9.5703125" style="13" customWidth="1"/>
    <col min="9986" max="9986" width="10.140625" style="13" customWidth="1"/>
    <col min="9987" max="9987" width="9.7109375" style="13" customWidth="1"/>
    <col min="9988" max="9988" width="8.5703125" style="13" customWidth="1"/>
    <col min="9989" max="9989" width="8" style="13" customWidth="1"/>
    <col min="9990" max="9992" width="0" style="13" hidden="1" customWidth="1"/>
    <col min="9993" max="9993" width="9.140625" style="13" customWidth="1"/>
    <col min="9994" max="10238" width="9.140625" style="13"/>
    <col min="10239" max="10239" width="3.28515625" style="13" customWidth="1"/>
    <col min="10240" max="10240" width="37.42578125" style="13" customWidth="1"/>
    <col min="10241" max="10241" width="9.5703125" style="13" customWidth="1"/>
    <col min="10242" max="10242" width="10.140625" style="13" customWidth="1"/>
    <col min="10243" max="10243" width="9.7109375" style="13" customWidth="1"/>
    <col min="10244" max="10244" width="8.5703125" style="13" customWidth="1"/>
    <col min="10245" max="10245" width="8" style="13" customWidth="1"/>
    <col min="10246" max="10248" width="0" style="13" hidden="1" customWidth="1"/>
    <col min="10249" max="10249" width="9.140625" style="13" customWidth="1"/>
    <col min="10250" max="10494" width="9.140625" style="13"/>
    <col min="10495" max="10495" width="3.28515625" style="13" customWidth="1"/>
    <col min="10496" max="10496" width="37.42578125" style="13" customWidth="1"/>
    <col min="10497" max="10497" width="9.5703125" style="13" customWidth="1"/>
    <col min="10498" max="10498" width="10.140625" style="13" customWidth="1"/>
    <col min="10499" max="10499" width="9.7109375" style="13" customWidth="1"/>
    <col min="10500" max="10500" width="8.5703125" style="13" customWidth="1"/>
    <col min="10501" max="10501" width="8" style="13" customWidth="1"/>
    <col min="10502" max="10504" width="0" style="13" hidden="1" customWidth="1"/>
    <col min="10505" max="10505" width="9.140625" style="13" customWidth="1"/>
    <col min="10506" max="10750" width="9.140625" style="13"/>
    <col min="10751" max="10751" width="3.28515625" style="13" customWidth="1"/>
    <col min="10752" max="10752" width="37.42578125" style="13" customWidth="1"/>
    <col min="10753" max="10753" width="9.5703125" style="13" customWidth="1"/>
    <col min="10754" max="10754" width="10.140625" style="13" customWidth="1"/>
    <col min="10755" max="10755" width="9.7109375" style="13" customWidth="1"/>
    <col min="10756" max="10756" width="8.5703125" style="13" customWidth="1"/>
    <col min="10757" max="10757" width="8" style="13" customWidth="1"/>
    <col min="10758" max="10760" width="0" style="13" hidden="1" customWidth="1"/>
    <col min="10761" max="10761" width="9.140625" style="13" customWidth="1"/>
    <col min="10762" max="11006" width="9.140625" style="13"/>
    <col min="11007" max="11007" width="3.28515625" style="13" customWidth="1"/>
    <col min="11008" max="11008" width="37.42578125" style="13" customWidth="1"/>
    <col min="11009" max="11009" width="9.5703125" style="13" customWidth="1"/>
    <col min="11010" max="11010" width="10.140625" style="13" customWidth="1"/>
    <col min="11011" max="11011" width="9.7109375" style="13" customWidth="1"/>
    <col min="11012" max="11012" width="8.5703125" style="13" customWidth="1"/>
    <col min="11013" max="11013" width="8" style="13" customWidth="1"/>
    <col min="11014" max="11016" width="0" style="13" hidden="1" customWidth="1"/>
    <col min="11017" max="11017" width="9.140625" style="13" customWidth="1"/>
    <col min="11018" max="11262" width="9.140625" style="13"/>
    <col min="11263" max="11263" width="3.28515625" style="13" customWidth="1"/>
    <col min="11264" max="11264" width="37.42578125" style="13" customWidth="1"/>
    <col min="11265" max="11265" width="9.5703125" style="13" customWidth="1"/>
    <col min="11266" max="11266" width="10.140625" style="13" customWidth="1"/>
    <col min="11267" max="11267" width="9.7109375" style="13" customWidth="1"/>
    <col min="11268" max="11268" width="8.5703125" style="13" customWidth="1"/>
    <col min="11269" max="11269" width="8" style="13" customWidth="1"/>
    <col min="11270" max="11272" width="0" style="13" hidden="1" customWidth="1"/>
    <col min="11273" max="11273" width="9.140625" style="13" customWidth="1"/>
    <col min="11274" max="11518" width="9.140625" style="13"/>
    <col min="11519" max="11519" width="3.28515625" style="13" customWidth="1"/>
    <col min="11520" max="11520" width="37.42578125" style="13" customWidth="1"/>
    <col min="11521" max="11521" width="9.5703125" style="13" customWidth="1"/>
    <col min="11522" max="11522" width="10.140625" style="13" customWidth="1"/>
    <col min="11523" max="11523" width="9.7109375" style="13" customWidth="1"/>
    <col min="11524" max="11524" width="8.5703125" style="13" customWidth="1"/>
    <col min="11525" max="11525" width="8" style="13" customWidth="1"/>
    <col min="11526" max="11528" width="0" style="13" hidden="1" customWidth="1"/>
    <col min="11529" max="11529" width="9.140625" style="13" customWidth="1"/>
    <col min="11530" max="11774" width="9.140625" style="13"/>
    <col min="11775" max="11775" width="3.28515625" style="13" customWidth="1"/>
    <col min="11776" max="11776" width="37.42578125" style="13" customWidth="1"/>
    <col min="11777" max="11777" width="9.5703125" style="13" customWidth="1"/>
    <col min="11778" max="11778" width="10.140625" style="13" customWidth="1"/>
    <col min="11779" max="11779" width="9.7109375" style="13" customWidth="1"/>
    <col min="11780" max="11780" width="8.5703125" style="13" customWidth="1"/>
    <col min="11781" max="11781" width="8" style="13" customWidth="1"/>
    <col min="11782" max="11784" width="0" style="13" hidden="1" customWidth="1"/>
    <col min="11785" max="11785" width="9.140625" style="13" customWidth="1"/>
    <col min="11786" max="12030" width="9.140625" style="13"/>
    <col min="12031" max="12031" width="3.28515625" style="13" customWidth="1"/>
    <col min="12032" max="12032" width="37.42578125" style="13" customWidth="1"/>
    <col min="12033" max="12033" width="9.5703125" style="13" customWidth="1"/>
    <col min="12034" max="12034" width="10.140625" style="13" customWidth="1"/>
    <col min="12035" max="12035" width="9.7109375" style="13" customWidth="1"/>
    <col min="12036" max="12036" width="8.5703125" style="13" customWidth="1"/>
    <col min="12037" max="12037" width="8" style="13" customWidth="1"/>
    <col min="12038" max="12040" width="0" style="13" hidden="1" customWidth="1"/>
    <col min="12041" max="12041" width="9.140625" style="13" customWidth="1"/>
    <col min="12042" max="12286" width="9.140625" style="13"/>
    <col min="12287" max="12287" width="3.28515625" style="13" customWidth="1"/>
    <col min="12288" max="12288" width="37.42578125" style="13" customWidth="1"/>
    <col min="12289" max="12289" width="9.5703125" style="13" customWidth="1"/>
    <col min="12290" max="12290" width="10.140625" style="13" customWidth="1"/>
    <col min="12291" max="12291" width="9.7109375" style="13" customWidth="1"/>
    <col min="12292" max="12292" width="8.5703125" style="13" customWidth="1"/>
    <col min="12293" max="12293" width="8" style="13" customWidth="1"/>
    <col min="12294" max="12296" width="0" style="13" hidden="1" customWidth="1"/>
    <col min="12297" max="12297" width="9.140625" style="13" customWidth="1"/>
    <col min="12298" max="12542" width="9.140625" style="13"/>
    <col min="12543" max="12543" width="3.28515625" style="13" customWidth="1"/>
    <col min="12544" max="12544" width="37.42578125" style="13" customWidth="1"/>
    <col min="12545" max="12545" width="9.5703125" style="13" customWidth="1"/>
    <col min="12546" max="12546" width="10.140625" style="13" customWidth="1"/>
    <col min="12547" max="12547" width="9.7109375" style="13" customWidth="1"/>
    <col min="12548" max="12548" width="8.5703125" style="13" customWidth="1"/>
    <col min="12549" max="12549" width="8" style="13" customWidth="1"/>
    <col min="12550" max="12552" width="0" style="13" hidden="1" customWidth="1"/>
    <col min="12553" max="12553" width="9.140625" style="13" customWidth="1"/>
    <col min="12554" max="12798" width="9.140625" style="13"/>
    <col min="12799" max="12799" width="3.28515625" style="13" customWidth="1"/>
    <col min="12800" max="12800" width="37.42578125" style="13" customWidth="1"/>
    <col min="12801" max="12801" width="9.5703125" style="13" customWidth="1"/>
    <col min="12802" max="12802" width="10.140625" style="13" customWidth="1"/>
    <col min="12803" max="12803" width="9.7109375" style="13" customWidth="1"/>
    <col min="12804" max="12804" width="8.5703125" style="13" customWidth="1"/>
    <col min="12805" max="12805" width="8" style="13" customWidth="1"/>
    <col min="12806" max="12808" width="0" style="13" hidden="1" customWidth="1"/>
    <col min="12809" max="12809" width="9.140625" style="13" customWidth="1"/>
    <col min="12810" max="13054" width="9.140625" style="13"/>
    <col min="13055" max="13055" width="3.28515625" style="13" customWidth="1"/>
    <col min="13056" max="13056" width="37.42578125" style="13" customWidth="1"/>
    <col min="13057" max="13057" width="9.5703125" style="13" customWidth="1"/>
    <col min="13058" max="13058" width="10.140625" style="13" customWidth="1"/>
    <col min="13059" max="13059" width="9.7109375" style="13" customWidth="1"/>
    <col min="13060" max="13060" width="8.5703125" style="13" customWidth="1"/>
    <col min="13061" max="13061" width="8" style="13" customWidth="1"/>
    <col min="13062" max="13064" width="0" style="13" hidden="1" customWidth="1"/>
    <col min="13065" max="13065" width="9.140625" style="13" customWidth="1"/>
    <col min="13066" max="13310" width="9.140625" style="13"/>
    <col min="13311" max="13311" width="3.28515625" style="13" customWidth="1"/>
    <col min="13312" max="13312" width="37.42578125" style="13" customWidth="1"/>
    <col min="13313" max="13313" width="9.5703125" style="13" customWidth="1"/>
    <col min="13314" max="13314" width="10.140625" style="13" customWidth="1"/>
    <col min="13315" max="13315" width="9.7109375" style="13" customWidth="1"/>
    <col min="13316" max="13316" width="8.5703125" style="13" customWidth="1"/>
    <col min="13317" max="13317" width="8" style="13" customWidth="1"/>
    <col min="13318" max="13320" width="0" style="13" hidden="1" customWidth="1"/>
    <col min="13321" max="13321" width="9.140625" style="13" customWidth="1"/>
    <col min="13322" max="13566" width="9.140625" style="13"/>
    <col min="13567" max="13567" width="3.28515625" style="13" customWidth="1"/>
    <col min="13568" max="13568" width="37.42578125" style="13" customWidth="1"/>
    <col min="13569" max="13569" width="9.5703125" style="13" customWidth="1"/>
    <col min="13570" max="13570" width="10.140625" style="13" customWidth="1"/>
    <col min="13571" max="13571" width="9.7109375" style="13" customWidth="1"/>
    <col min="13572" max="13572" width="8.5703125" style="13" customWidth="1"/>
    <col min="13573" max="13573" width="8" style="13" customWidth="1"/>
    <col min="13574" max="13576" width="0" style="13" hidden="1" customWidth="1"/>
    <col min="13577" max="13577" width="9.140625" style="13" customWidth="1"/>
    <col min="13578" max="13822" width="9.140625" style="13"/>
    <col min="13823" max="13823" width="3.28515625" style="13" customWidth="1"/>
    <col min="13824" max="13824" width="37.42578125" style="13" customWidth="1"/>
    <col min="13825" max="13825" width="9.5703125" style="13" customWidth="1"/>
    <col min="13826" max="13826" width="10.140625" style="13" customWidth="1"/>
    <col min="13827" max="13827" width="9.7109375" style="13" customWidth="1"/>
    <col min="13828" max="13828" width="8.5703125" style="13" customWidth="1"/>
    <col min="13829" max="13829" width="8" style="13" customWidth="1"/>
    <col min="13830" max="13832" width="0" style="13" hidden="1" customWidth="1"/>
    <col min="13833" max="13833" width="9.140625" style="13" customWidth="1"/>
    <col min="13834" max="14078" width="9.140625" style="13"/>
    <col min="14079" max="14079" width="3.28515625" style="13" customWidth="1"/>
    <col min="14080" max="14080" width="37.42578125" style="13" customWidth="1"/>
    <col min="14081" max="14081" width="9.5703125" style="13" customWidth="1"/>
    <col min="14082" max="14082" width="10.140625" style="13" customWidth="1"/>
    <col min="14083" max="14083" width="9.7109375" style="13" customWidth="1"/>
    <col min="14084" max="14084" width="8.5703125" style="13" customWidth="1"/>
    <col min="14085" max="14085" width="8" style="13" customWidth="1"/>
    <col min="14086" max="14088" width="0" style="13" hidden="1" customWidth="1"/>
    <col min="14089" max="14089" width="9.140625" style="13" customWidth="1"/>
    <col min="14090" max="14334" width="9.140625" style="13"/>
    <col min="14335" max="14335" width="3.28515625" style="13" customWidth="1"/>
    <col min="14336" max="14336" width="37.42578125" style="13" customWidth="1"/>
    <col min="14337" max="14337" width="9.5703125" style="13" customWidth="1"/>
    <col min="14338" max="14338" width="10.140625" style="13" customWidth="1"/>
    <col min="14339" max="14339" width="9.7109375" style="13" customWidth="1"/>
    <col min="14340" max="14340" width="8.5703125" style="13" customWidth="1"/>
    <col min="14341" max="14341" width="8" style="13" customWidth="1"/>
    <col min="14342" max="14344" width="0" style="13" hidden="1" customWidth="1"/>
    <col min="14345" max="14345" width="9.140625" style="13" customWidth="1"/>
    <col min="14346" max="14590" width="9.140625" style="13"/>
    <col min="14591" max="14591" width="3.28515625" style="13" customWidth="1"/>
    <col min="14592" max="14592" width="37.42578125" style="13" customWidth="1"/>
    <col min="14593" max="14593" width="9.5703125" style="13" customWidth="1"/>
    <col min="14594" max="14594" width="10.140625" style="13" customWidth="1"/>
    <col min="14595" max="14595" width="9.7109375" style="13" customWidth="1"/>
    <col min="14596" max="14596" width="8.5703125" style="13" customWidth="1"/>
    <col min="14597" max="14597" width="8" style="13" customWidth="1"/>
    <col min="14598" max="14600" width="0" style="13" hidden="1" customWidth="1"/>
    <col min="14601" max="14601" width="9.140625" style="13" customWidth="1"/>
    <col min="14602" max="14846" width="9.140625" style="13"/>
    <col min="14847" max="14847" width="3.28515625" style="13" customWidth="1"/>
    <col min="14848" max="14848" width="37.42578125" style="13" customWidth="1"/>
    <col min="14849" max="14849" width="9.5703125" style="13" customWidth="1"/>
    <col min="14850" max="14850" width="10.140625" style="13" customWidth="1"/>
    <col min="14851" max="14851" width="9.7109375" style="13" customWidth="1"/>
    <col min="14852" max="14852" width="8.5703125" style="13" customWidth="1"/>
    <col min="14853" max="14853" width="8" style="13" customWidth="1"/>
    <col min="14854" max="14856" width="0" style="13" hidden="1" customWidth="1"/>
    <col min="14857" max="14857" width="9.140625" style="13" customWidth="1"/>
    <col min="14858" max="15102" width="9.140625" style="13"/>
    <col min="15103" max="15103" width="3.28515625" style="13" customWidth="1"/>
    <col min="15104" max="15104" width="37.42578125" style="13" customWidth="1"/>
    <col min="15105" max="15105" width="9.5703125" style="13" customWidth="1"/>
    <col min="15106" max="15106" width="10.140625" style="13" customWidth="1"/>
    <col min="15107" max="15107" width="9.7109375" style="13" customWidth="1"/>
    <col min="15108" max="15108" width="8.5703125" style="13" customWidth="1"/>
    <col min="15109" max="15109" width="8" style="13" customWidth="1"/>
    <col min="15110" max="15112" width="0" style="13" hidden="1" customWidth="1"/>
    <col min="15113" max="15113" width="9.140625" style="13" customWidth="1"/>
    <col min="15114" max="15358" width="9.140625" style="13"/>
    <col min="15359" max="15359" width="3.28515625" style="13" customWidth="1"/>
    <col min="15360" max="15360" width="37.42578125" style="13" customWidth="1"/>
    <col min="15361" max="15361" width="9.5703125" style="13" customWidth="1"/>
    <col min="15362" max="15362" width="10.140625" style="13" customWidth="1"/>
    <col min="15363" max="15363" width="9.7109375" style="13" customWidth="1"/>
    <col min="15364" max="15364" width="8.5703125" style="13" customWidth="1"/>
    <col min="15365" max="15365" width="8" style="13" customWidth="1"/>
    <col min="15366" max="15368" width="0" style="13" hidden="1" customWidth="1"/>
    <col min="15369" max="15369" width="9.140625" style="13" customWidth="1"/>
    <col min="15370" max="15614" width="9.140625" style="13"/>
    <col min="15615" max="15615" width="3.28515625" style="13" customWidth="1"/>
    <col min="15616" max="15616" width="37.42578125" style="13" customWidth="1"/>
    <col min="15617" max="15617" width="9.5703125" style="13" customWidth="1"/>
    <col min="15618" max="15618" width="10.140625" style="13" customWidth="1"/>
    <col min="15619" max="15619" width="9.7109375" style="13" customWidth="1"/>
    <col min="15620" max="15620" width="8.5703125" style="13" customWidth="1"/>
    <col min="15621" max="15621" width="8" style="13" customWidth="1"/>
    <col min="15622" max="15624" width="0" style="13" hidden="1" customWidth="1"/>
    <col min="15625" max="15625" width="9.140625" style="13" customWidth="1"/>
    <col min="15626" max="15870" width="9.140625" style="13"/>
    <col min="15871" max="15871" width="3.28515625" style="13" customWidth="1"/>
    <col min="15872" max="15872" width="37.42578125" style="13" customWidth="1"/>
    <col min="15873" max="15873" width="9.5703125" style="13" customWidth="1"/>
    <col min="15874" max="15874" width="10.140625" style="13" customWidth="1"/>
    <col min="15875" max="15875" width="9.7109375" style="13" customWidth="1"/>
    <col min="15876" max="15876" width="8.5703125" style="13" customWidth="1"/>
    <col min="15877" max="15877" width="8" style="13" customWidth="1"/>
    <col min="15878" max="15880" width="0" style="13" hidden="1" customWidth="1"/>
    <col min="15881" max="15881" width="9.140625" style="13" customWidth="1"/>
    <col min="15882" max="16126" width="9.140625" style="13"/>
    <col min="16127" max="16127" width="3.28515625" style="13" customWidth="1"/>
    <col min="16128" max="16128" width="37.42578125" style="13" customWidth="1"/>
    <col min="16129" max="16129" width="9.5703125" style="13" customWidth="1"/>
    <col min="16130" max="16130" width="10.140625" style="13" customWidth="1"/>
    <col min="16131" max="16131" width="9.7109375" style="13" customWidth="1"/>
    <col min="16132" max="16132" width="8.5703125" style="13" customWidth="1"/>
    <col min="16133" max="16133" width="8" style="13" customWidth="1"/>
    <col min="16134" max="16136" width="0" style="13" hidden="1" customWidth="1"/>
    <col min="16137" max="16137" width="9.140625" style="13" customWidth="1"/>
    <col min="16138" max="16384" width="9.140625" style="13"/>
  </cols>
  <sheetData>
    <row r="2" spans="1:9">
      <c r="A2" s="130" t="s">
        <v>78</v>
      </c>
      <c r="B2" s="130"/>
      <c r="C2" s="130"/>
      <c r="D2" s="130"/>
      <c r="E2" s="130"/>
      <c r="F2" s="130"/>
      <c r="G2" s="117"/>
    </row>
    <row r="3" spans="1:9">
      <c r="A3" s="130" t="s">
        <v>236</v>
      </c>
      <c r="B3" s="130"/>
      <c r="C3" s="130"/>
      <c r="D3" s="130"/>
      <c r="E3" s="130"/>
      <c r="F3" s="130"/>
      <c r="G3" s="130"/>
      <c r="H3" s="44"/>
      <c r="I3" s="42"/>
    </row>
    <row r="4" spans="1:9">
      <c r="A4" s="130" t="s">
        <v>239</v>
      </c>
      <c r="B4" s="130"/>
      <c r="C4" s="130"/>
      <c r="D4" s="130"/>
      <c r="E4" s="130"/>
      <c r="F4" s="130"/>
      <c r="G4" s="117"/>
    </row>
    <row r="5" spans="1:9">
      <c r="A5" s="118"/>
      <c r="B5" s="118"/>
      <c r="C5" s="118"/>
      <c r="D5" s="118"/>
      <c r="E5" s="118"/>
      <c r="F5" s="118"/>
      <c r="G5" s="117"/>
    </row>
    <row r="6" spans="1:9">
      <c r="A6" s="118"/>
      <c r="B6" s="118"/>
      <c r="C6" s="118"/>
      <c r="D6" s="118"/>
      <c r="E6" s="118"/>
      <c r="F6" s="118"/>
      <c r="G6" s="117"/>
    </row>
    <row r="7" spans="1:9">
      <c r="A7" s="131" t="s">
        <v>240</v>
      </c>
      <c r="B7" s="131"/>
      <c r="C7" s="131"/>
      <c r="D7" s="131"/>
      <c r="E7" s="131"/>
      <c r="F7" s="131"/>
      <c r="G7" s="131"/>
      <c r="H7" s="131"/>
      <c r="I7" s="47"/>
    </row>
    <row r="8" spans="1:9">
      <c r="A8" s="119"/>
      <c r="B8" s="119"/>
      <c r="C8" s="119"/>
      <c r="D8" s="119"/>
      <c r="E8" s="119"/>
      <c r="F8" s="119" t="s">
        <v>221</v>
      </c>
      <c r="G8" s="119"/>
      <c r="H8" s="119"/>
      <c r="I8" s="115"/>
    </row>
    <row r="9" spans="1:9" ht="18" customHeight="1">
      <c r="A9" s="132" t="s">
        <v>0</v>
      </c>
      <c r="B9" s="132" t="s">
        <v>20</v>
      </c>
      <c r="C9" s="132" t="s">
        <v>64</v>
      </c>
      <c r="D9" s="135" t="s">
        <v>1</v>
      </c>
      <c r="E9" s="138" t="s">
        <v>222</v>
      </c>
      <c r="F9" s="138" t="s">
        <v>241</v>
      </c>
      <c r="G9" s="48"/>
      <c r="H9" s="49"/>
      <c r="I9" s="50"/>
    </row>
    <row r="10" spans="1:9">
      <c r="A10" s="133"/>
      <c r="B10" s="141"/>
      <c r="C10" s="141"/>
      <c r="D10" s="136"/>
      <c r="E10" s="139"/>
      <c r="F10" s="139"/>
      <c r="G10" s="51"/>
      <c r="H10" s="52"/>
      <c r="I10" s="50"/>
    </row>
    <row r="11" spans="1:9" ht="48.75" customHeight="1">
      <c r="A11" s="134"/>
      <c r="B11" s="124"/>
      <c r="C11" s="124"/>
      <c r="D11" s="137"/>
      <c r="E11" s="140"/>
      <c r="F11" s="140"/>
      <c r="G11" s="49"/>
      <c r="H11" s="53"/>
      <c r="I11" s="50"/>
    </row>
    <row r="12" spans="1:9">
      <c r="A12" s="54" t="s">
        <v>3</v>
      </c>
      <c r="B12" s="54" t="s">
        <v>4</v>
      </c>
      <c r="C12" s="54" t="s">
        <v>5</v>
      </c>
      <c r="D12" s="55" t="s">
        <v>6</v>
      </c>
      <c r="E12" s="55" t="s">
        <v>7</v>
      </c>
      <c r="F12" s="55" t="s">
        <v>8</v>
      </c>
      <c r="G12" s="53"/>
      <c r="H12" s="53"/>
      <c r="I12" s="50"/>
    </row>
    <row r="13" spans="1:9">
      <c r="A13" s="54">
        <v>1</v>
      </c>
      <c r="B13" s="54"/>
      <c r="C13" s="54">
        <v>1</v>
      </c>
      <c r="D13" s="57" t="s">
        <v>150</v>
      </c>
      <c r="E13" s="58">
        <v>102761</v>
      </c>
      <c r="F13" s="58">
        <v>111453</v>
      </c>
      <c r="G13" s="53"/>
      <c r="H13" s="53"/>
      <c r="I13" s="50"/>
    </row>
    <row r="14" spans="1:9">
      <c r="A14" s="54">
        <v>2</v>
      </c>
      <c r="B14" s="54"/>
      <c r="C14" s="54">
        <v>2</v>
      </c>
      <c r="D14" s="56" t="s">
        <v>149</v>
      </c>
      <c r="E14" s="58">
        <v>21169</v>
      </c>
      <c r="F14" s="58">
        <v>16291</v>
      </c>
      <c r="G14" s="53"/>
      <c r="H14" s="53"/>
      <c r="I14" s="50"/>
    </row>
    <row r="15" spans="1:9">
      <c r="A15" s="54">
        <v>3</v>
      </c>
      <c r="B15" s="54">
        <v>1</v>
      </c>
      <c r="C15" s="54"/>
      <c r="D15" s="64" t="s">
        <v>151</v>
      </c>
      <c r="E15" s="58">
        <f>SUM(E13:E14)</f>
        <v>123930</v>
      </c>
      <c r="F15" s="58">
        <f>SUM(F13:F14)</f>
        <v>127744</v>
      </c>
      <c r="G15" s="53"/>
      <c r="H15" s="53"/>
      <c r="I15" s="50"/>
    </row>
    <row r="16" spans="1:9">
      <c r="A16" s="54">
        <v>4</v>
      </c>
      <c r="B16" s="54"/>
      <c r="C16" s="54">
        <v>1</v>
      </c>
      <c r="D16" s="64" t="s">
        <v>153</v>
      </c>
      <c r="E16" s="58">
        <f>SUM(E17:E18)</f>
        <v>11171</v>
      </c>
      <c r="F16" s="58">
        <f>SUM(F17:F18)</f>
        <v>9295</v>
      </c>
      <c r="G16" s="53"/>
      <c r="H16" s="53"/>
      <c r="I16" s="50"/>
    </row>
    <row r="17" spans="1:9">
      <c r="A17" s="54">
        <v>5</v>
      </c>
      <c r="B17" s="54"/>
      <c r="C17" s="54"/>
      <c r="D17" s="57" t="s">
        <v>99</v>
      </c>
      <c r="E17" s="58">
        <v>5238</v>
      </c>
      <c r="F17" s="58">
        <v>4767</v>
      </c>
      <c r="G17" s="53"/>
      <c r="H17" s="53"/>
      <c r="I17" s="50"/>
    </row>
    <row r="18" spans="1:9">
      <c r="A18" s="54">
        <v>6</v>
      </c>
      <c r="B18" s="54"/>
      <c r="C18" s="54"/>
      <c r="D18" s="59" t="s">
        <v>25</v>
      </c>
      <c r="E18" s="58">
        <v>5933</v>
      </c>
      <c r="F18" s="58">
        <v>4528</v>
      </c>
      <c r="G18" s="53"/>
      <c r="H18" s="53"/>
      <c r="I18" s="50"/>
    </row>
    <row r="19" spans="1:9">
      <c r="A19" s="54">
        <v>7</v>
      </c>
      <c r="B19" s="54"/>
      <c r="C19" s="54">
        <v>2</v>
      </c>
      <c r="D19" s="59" t="s">
        <v>154</v>
      </c>
      <c r="E19" s="58">
        <v>27734</v>
      </c>
      <c r="F19" s="58">
        <v>28000</v>
      </c>
      <c r="G19" s="53"/>
      <c r="H19" s="53"/>
      <c r="I19" s="50"/>
    </row>
    <row r="20" spans="1:9">
      <c r="A20" s="54">
        <v>8</v>
      </c>
      <c r="B20" s="54"/>
      <c r="C20" s="54"/>
      <c r="D20" s="59" t="s">
        <v>26</v>
      </c>
      <c r="E20" s="58">
        <v>27734</v>
      </c>
      <c r="F20" s="58">
        <v>28000</v>
      </c>
      <c r="G20" s="53"/>
      <c r="H20" s="53"/>
      <c r="I20" s="50"/>
    </row>
    <row r="21" spans="1:9">
      <c r="A21" s="54">
        <v>9</v>
      </c>
      <c r="B21" s="54"/>
      <c r="C21" s="54">
        <v>3</v>
      </c>
      <c r="D21" s="57" t="s">
        <v>27</v>
      </c>
      <c r="E21" s="58">
        <v>2834</v>
      </c>
      <c r="F21" s="58">
        <v>2548</v>
      </c>
      <c r="G21" s="53"/>
      <c r="H21" s="53"/>
      <c r="I21" s="50"/>
    </row>
    <row r="22" spans="1:9">
      <c r="A22" s="54">
        <v>10</v>
      </c>
      <c r="B22" s="54"/>
      <c r="C22" s="54">
        <v>4</v>
      </c>
      <c r="D22" s="57" t="s">
        <v>155</v>
      </c>
      <c r="E22" s="58">
        <v>1960</v>
      </c>
      <c r="F22" s="58">
        <v>1960</v>
      </c>
      <c r="G22" s="53"/>
      <c r="H22" s="53"/>
      <c r="I22" s="50"/>
    </row>
    <row r="23" spans="1:9">
      <c r="A23" s="54">
        <v>11</v>
      </c>
      <c r="B23" s="54"/>
      <c r="C23" s="54"/>
      <c r="D23" s="59" t="s">
        <v>103</v>
      </c>
      <c r="E23" s="58">
        <v>1960</v>
      </c>
      <c r="F23" s="58">
        <v>1960</v>
      </c>
      <c r="G23" s="53"/>
      <c r="H23" s="53"/>
      <c r="I23" s="50"/>
    </row>
    <row r="24" spans="1:9">
      <c r="A24" s="54">
        <v>12</v>
      </c>
      <c r="B24" s="54"/>
      <c r="C24" s="54">
        <v>5</v>
      </c>
      <c r="D24" s="57" t="s">
        <v>156</v>
      </c>
      <c r="E24" s="58">
        <v>1834</v>
      </c>
      <c r="F24" s="58">
        <v>855</v>
      </c>
      <c r="G24" s="53"/>
      <c r="H24" s="53"/>
      <c r="I24" s="50"/>
    </row>
    <row r="25" spans="1:9">
      <c r="A25" s="54">
        <v>13</v>
      </c>
      <c r="B25" s="54">
        <v>2</v>
      </c>
      <c r="C25" s="54"/>
      <c r="D25" s="64" t="s">
        <v>37</v>
      </c>
      <c r="E25" s="58">
        <f>SUM(E16+E19+E21+E22+E24)</f>
        <v>45533</v>
      </c>
      <c r="F25" s="58">
        <f>SUM(F16+F19+F21+F22+F24)</f>
        <v>42658</v>
      </c>
      <c r="G25" s="53"/>
      <c r="H25" s="53"/>
      <c r="I25" s="50"/>
    </row>
    <row r="26" spans="1:9">
      <c r="A26" s="54">
        <v>14</v>
      </c>
      <c r="B26" s="54">
        <v>3</v>
      </c>
      <c r="C26" s="54"/>
      <c r="D26" s="59" t="s">
        <v>38</v>
      </c>
      <c r="E26" s="58">
        <v>1453</v>
      </c>
      <c r="F26" s="58">
        <v>1120</v>
      </c>
      <c r="G26" s="53"/>
      <c r="H26" s="53"/>
      <c r="I26" s="50"/>
    </row>
    <row r="27" spans="1:9">
      <c r="A27" s="54">
        <v>15</v>
      </c>
      <c r="B27" s="54">
        <v>4</v>
      </c>
      <c r="C27" s="54"/>
      <c r="D27" s="59" t="s">
        <v>109</v>
      </c>
      <c r="E27" s="58">
        <v>0</v>
      </c>
      <c r="F27" s="58">
        <v>0</v>
      </c>
      <c r="G27" s="53"/>
      <c r="H27" s="53"/>
      <c r="I27" s="50"/>
    </row>
    <row r="28" spans="1:9">
      <c r="A28" s="54">
        <v>16</v>
      </c>
      <c r="B28" s="54"/>
      <c r="C28" s="54"/>
      <c r="D28" s="59" t="s">
        <v>110</v>
      </c>
      <c r="E28" s="58">
        <f>SUM(E15,E25,E26,E27)</f>
        <v>170916</v>
      </c>
      <c r="F28" s="58">
        <f>SUM(F15,F25,F26,F27)</f>
        <v>171522</v>
      </c>
      <c r="G28" s="53"/>
      <c r="H28" s="53"/>
      <c r="I28" s="50"/>
    </row>
    <row r="29" spans="1:9">
      <c r="A29" s="54">
        <v>17</v>
      </c>
      <c r="B29" s="54">
        <v>5</v>
      </c>
      <c r="C29" s="54"/>
      <c r="D29" s="64" t="s">
        <v>111</v>
      </c>
      <c r="E29" s="58">
        <v>0</v>
      </c>
      <c r="F29" s="58">
        <v>0</v>
      </c>
      <c r="G29" s="53"/>
      <c r="H29" s="53"/>
      <c r="I29" s="50"/>
    </row>
    <row r="30" spans="1:9">
      <c r="A30" s="54">
        <v>18</v>
      </c>
      <c r="B30" s="54">
        <v>6</v>
      </c>
      <c r="C30" s="54"/>
      <c r="D30" s="59" t="s">
        <v>152</v>
      </c>
      <c r="E30" s="58">
        <v>84</v>
      </c>
      <c r="F30" s="58">
        <v>100</v>
      </c>
      <c r="G30" s="53"/>
      <c r="H30" s="53"/>
      <c r="I30" s="50"/>
    </row>
    <row r="31" spans="1:9">
      <c r="A31" s="54">
        <v>19</v>
      </c>
      <c r="B31" s="54">
        <v>7</v>
      </c>
      <c r="C31" s="54"/>
      <c r="D31" s="59" t="s">
        <v>112</v>
      </c>
      <c r="E31" s="58">
        <v>1000</v>
      </c>
      <c r="F31" s="58">
        <v>900</v>
      </c>
      <c r="G31" s="53"/>
      <c r="H31" s="53"/>
      <c r="I31" s="50"/>
    </row>
    <row r="32" spans="1:9">
      <c r="A32" s="54">
        <v>20</v>
      </c>
      <c r="B32" s="54"/>
      <c r="C32" s="54"/>
      <c r="D32" s="59" t="s">
        <v>113</v>
      </c>
      <c r="E32" s="58">
        <f>SUM(E29:E31)</f>
        <v>1084</v>
      </c>
      <c r="F32" s="58">
        <f>SUM(F29:F31)</f>
        <v>1000</v>
      </c>
      <c r="G32" s="53"/>
      <c r="H32" s="53"/>
      <c r="I32" s="50"/>
    </row>
    <row r="33" spans="1:9">
      <c r="A33" s="54">
        <v>21</v>
      </c>
      <c r="B33" s="54"/>
      <c r="C33" s="54"/>
      <c r="D33" s="59" t="s">
        <v>114</v>
      </c>
      <c r="E33" s="58">
        <f>SUM(E28,E32)</f>
        <v>172000</v>
      </c>
      <c r="F33" s="58">
        <f>SUM(F28,F32)</f>
        <v>172522</v>
      </c>
      <c r="G33" s="53"/>
      <c r="H33" s="53"/>
      <c r="I33" s="50"/>
    </row>
    <row r="34" spans="1:9">
      <c r="A34" s="54">
        <v>22</v>
      </c>
      <c r="B34" s="54"/>
      <c r="C34" s="54"/>
      <c r="D34" s="59" t="s">
        <v>35</v>
      </c>
      <c r="E34" s="58">
        <v>58000</v>
      </c>
      <c r="F34" s="58">
        <v>121137</v>
      </c>
      <c r="G34" s="50"/>
      <c r="H34" s="50"/>
      <c r="I34" s="50"/>
    </row>
    <row r="35" spans="1:9">
      <c r="A35" s="54">
        <v>23</v>
      </c>
      <c r="B35" s="54"/>
      <c r="C35" s="54"/>
      <c r="D35" s="59" t="s">
        <v>66</v>
      </c>
      <c r="E35" s="58">
        <v>0</v>
      </c>
      <c r="F35" s="58">
        <v>0</v>
      </c>
      <c r="G35" s="50"/>
      <c r="H35" s="50"/>
      <c r="I35" s="50"/>
    </row>
    <row r="36" spans="1:9">
      <c r="A36" s="54">
        <v>24</v>
      </c>
      <c r="B36" s="54"/>
      <c r="C36" s="54"/>
      <c r="D36" s="59" t="s">
        <v>65</v>
      </c>
      <c r="E36" s="58">
        <v>58000</v>
      </c>
      <c r="F36" s="58">
        <v>121137</v>
      </c>
      <c r="G36" s="50"/>
      <c r="H36" s="50"/>
      <c r="I36" s="50"/>
    </row>
    <row r="37" spans="1:9">
      <c r="A37" s="54">
        <v>25</v>
      </c>
      <c r="B37" s="54"/>
      <c r="C37" s="54"/>
      <c r="D37" s="59" t="s">
        <v>115</v>
      </c>
      <c r="E37" s="58">
        <v>0</v>
      </c>
      <c r="F37" s="58">
        <v>0</v>
      </c>
      <c r="G37" s="50"/>
      <c r="H37" s="50"/>
      <c r="I37" s="50"/>
    </row>
    <row r="38" spans="1:9">
      <c r="A38" s="54">
        <v>26</v>
      </c>
      <c r="B38" s="54"/>
      <c r="C38" s="54"/>
      <c r="D38" s="59" t="s">
        <v>76</v>
      </c>
      <c r="E38" s="58">
        <f>SUM(E33,E36,E37)</f>
        <v>230000</v>
      </c>
      <c r="F38" s="58">
        <f>SUM(F33,F36,F37)</f>
        <v>293659</v>
      </c>
      <c r="G38" s="50"/>
      <c r="H38" s="50"/>
      <c r="I38" s="50"/>
    </row>
    <row r="39" spans="1:9">
      <c r="A39" s="54">
        <v>27</v>
      </c>
      <c r="B39" s="54">
        <v>1</v>
      </c>
      <c r="C39" s="54"/>
      <c r="D39" s="60" t="s">
        <v>79</v>
      </c>
      <c r="E39" s="58">
        <v>182031</v>
      </c>
      <c r="F39" s="58">
        <v>241340</v>
      </c>
      <c r="G39" s="61"/>
      <c r="H39" s="61"/>
      <c r="I39" s="61"/>
    </row>
    <row r="40" spans="1:9">
      <c r="A40" s="54">
        <v>28</v>
      </c>
      <c r="B40" s="54">
        <v>2</v>
      </c>
      <c r="C40" s="54"/>
      <c r="D40" s="60" t="s">
        <v>116</v>
      </c>
      <c r="E40" s="58">
        <v>47969</v>
      </c>
      <c r="F40" s="58">
        <v>48380</v>
      </c>
      <c r="G40" s="61"/>
      <c r="H40" s="61"/>
      <c r="I40" s="61"/>
    </row>
    <row r="41" spans="1:9">
      <c r="A41" s="54">
        <v>29</v>
      </c>
      <c r="B41" s="54"/>
      <c r="C41" s="54"/>
      <c r="D41" s="60" t="s">
        <v>67</v>
      </c>
      <c r="E41" s="58">
        <f>SUM(E39:E40)</f>
        <v>230000</v>
      </c>
      <c r="F41" s="58">
        <f>SUM(F39:F40)</f>
        <v>289720</v>
      </c>
      <c r="G41" s="53">
        <f>SUM(G39:G40)</f>
        <v>0</v>
      </c>
      <c r="H41" s="53">
        <f>SUM(H39:H40)</f>
        <v>0</v>
      </c>
      <c r="I41" s="50"/>
    </row>
    <row r="42" spans="1:9">
      <c r="A42" s="54">
        <v>30</v>
      </c>
      <c r="B42" s="54"/>
      <c r="C42" s="54"/>
      <c r="D42" s="60" t="s">
        <v>18</v>
      </c>
      <c r="E42" s="58">
        <v>0</v>
      </c>
      <c r="F42" s="58">
        <v>0</v>
      </c>
      <c r="G42" s="61"/>
      <c r="H42" s="61"/>
      <c r="I42" s="61"/>
    </row>
    <row r="43" spans="1:9">
      <c r="A43" s="54">
        <v>31</v>
      </c>
      <c r="B43" s="54"/>
      <c r="C43" s="54"/>
      <c r="D43" s="60" t="s">
        <v>117</v>
      </c>
      <c r="E43" s="58">
        <v>230000</v>
      </c>
      <c r="F43" s="58">
        <v>289720</v>
      </c>
      <c r="G43" s="61"/>
      <c r="H43" s="61"/>
      <c r="I43" s="61"/>
    </row>
    <row r="44" spans="1:9">
      <c r="A44" s="54">
        <v>32</v>
      </c>
      <c r="B44" s="54"/>
      <c r="C44" s="54"/>
      <c r="D44" s="60" t="s">
        <v>242</v>
      </c>
      <c r="E44" s="58">
        <v>0</v>
      </c>
      <c r="F44" s="58">
        <v>3939</v>
      </c>
      <c r="G44" s="61"/>
      <c r="H44" s="61"/>
      <c r="I44" s="61"/>
    </row>
    <row r="45" spans="1:9">
      <c r="A45" s="54">
        <v>33</v>
      </c>
      <c r="B45" s="54"/>
      <c r="C45" s="54"/>
      <c r="D45" s="60" t="s">
        <v>68</v>
      </c>
      <c r="E45" s="58">
        <v>230000</v>
      </c>
      <c r="F45" s="58">
        <f>SUM(F43:F44)</f>
        <v>293659</v>
      </c>
      <c r="G45" s="61"/>
      <c r="H45" s="61"/>
      <c r="I45" s="61"/>
    </row>
    <row r="49" spans="4:4">
      <c r="D49" s="61"/>
    </row>
  </sheetData>
  <mergeCells count="10">
    <mergeCell ref="A2:F2"/>
    <mergeCell ref="A4:F4"/>
    <mergeCell ref="A7:H7"/>
    <mergeCell ref="A9:A11"/>
    <mergeCell ref="D9:D11"/>
    <mergeCell ref="E9:E11"/>
    <mergeCell ref="F9:F11"/>
    <mergeCell ref="B9:B11"/>
    <mergeCell ref="C9:C11"/>
    <mergeCell ref="A3:G3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verticalDpi="72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J40"/>
  <sheetViews>
    <sheetView topLeftCell="A17" workbookViewId="0">
      <selection activeCell="P11" sqref="P11"/>
    </sheetView>
  </sheetViews>
  <sheetFormatPr defaultRowHeight="15"/>
  <cols>
    <col min="1" max="1" width="2.5703125" style="13" customWidth="1"/>
    <col min="2" max="2" width="2.7109375" style="13" customWidth="1"/>
    <col min="3" max="3" width="2.42578125" style="13" customWidth="1"/>
    <col min="4" max="4" width="2.28515625" style="13" customWidth="1"/>
    <col min="5" max="5" width="39" style="13" customWidth="1"/>
    <col min="6" max="6" width="9.140625" style="13" customWidth="1"/>
    <col min="7" max="7" width="9.5703125" style="13" customWidth="1"/>
    <col min="8" max="9" width="9.140625" style="13" hidden="1" customWidth="1"/>
    <col min="10" max="10" width="9.140625" style="13" customWidth="1"/>
    <col min="11" max="255" width="9.140625" style="13"/>
    <col min="256" max="256" width="3.28515625" style="13" customWidth="1"/>
    <col min="257" max="257" width="37.42578125" style="13" customWidth="1"/>
    <col min="258" max="258" width="9.5703125" style="13" customWidth="1"/>
    <col min="259" max="259" width="10.140625" style="13" customWidth="1"/>
    <col min="260" max="260" width="9.7109375" style="13" customWidth="1"/>
    <col min="261" max="261" width="8.5703125" style="13" customWidth="1"/>
    <col min="262" max="262" width="8" style="13" customWidth="1"/>
    <col min="263" max="265" width="0" style="13" hidden="1" customWidth="1"/>
    <col min="266" max="266" width="9.140625" style="13" customWidth="1"/>
    <col min="267" max="511" width="9.140625" style="13"/>
    <col min="512" max="512" width="3.28515625" style="13" customWidth="1"/>
    <col min="513" max="513" width="37.42578125" style="13" customWidth="1"/>
    <col min="514" max="514" width="9.5703125" style="13" customWidth="1"/>
    <col min="515" max="515" width="10.140625" style="13" customWidth="1"/>
    <col min="516" max="516" width="9.7109375" style="13" customWidth="1"/>
    <col min="517" max="517" width="8.5703125" style="13" customWidth="1"/>
    <col min="518" max="518" width="8" style="13" customWidth="1"/>
    <col min="519" max="521" width="0" style="13" hidden="1" customWidth="1"/>
    <col min="522" max="522" width="9.140625" style="13" customWidth="1"/>
    <col min="523" max="767" width="9.140625" style="13"/>
    <col min="768" max="768" width="3.28515625" style="13" customWidth="1"/>
    <col min="769" max="769" width="37.42578125" style="13" customWidth="1"/>
    <col min="770" max="770" width="9.5703125" style="13" customWidth="1"/>
    <col min="771" max="771" width="10.140625" style="13" customWidth="1"/>
    <col min="772" max="772" width="9.7109375" style="13" customWidth="1"/>
    <col min="773" max="773" width="8.5703125" style="13" customWidth="1"/>
    <col min="774" max="774" width="8" style="13" customWidth="1"/>
    <col min="775" max="777" width="0" style="13" hidden="1" customWidth="1"/>
    <col min="778" max="778" width="9.140625" style="13" customWidth="1"/>
    <col min="779" max="1023" width="9.140625" style="13"/>
    <col min="1024" max="1024" width="3.28515625" style="13" customWidth="1"/>
    <col min="1025" max="1025" width="37.42578125" style="13" customWidth="1"/>
    <col min="1026" max="1026" width="9.5703125" style="13" customWidth="1"/>
    <col min="1027" max="1027" width="10.140625" style="13" customWidth="1"/>
    <col min="1028" max="1028" width="9.7109375" style="13" customWidth="1"/>
    <col min="1029" max="1029" width="8.5703125" style="13" customWidth="1"/>
    <col min="1030" max="1030" width="8" style="13" customWidth="1"/>
    <col min="1031" max="1033" width="0" style="13" hidden="1" customWidth="1"/>
    <col min="1034" max="1034" width="9.140625" style="13" customWidth="1"/>
    <col min="1035" max="1279" width="9.140625" style="13"/>
    <col min="1280" max="1280" width="3.28515625" style="13" customWidth="1"/>
    <col min="1281" max="1281" width="37.42578125" style="13" customWidth="1"/>
    <col min="1282" max="1282" width="9.5703125" style="13" customWidth="1"/>
    <col min="1283" max="1283" width="10.140625" style="13" customWidth="1"/>
    <col min="1284" max="1284" width="9.7109375" style="13" customWidth="1"/>
    <col min="1285" max="1285" width="8.5703125" style="13" customWidth="1"/>
    <col min="1286" max="1286" width="8" style="13" customWidth="1"/>
    <col min="1287" max="1289" width="0" style="13" hidden="1" customWidth="1"/>
    <col min="1290" max="1290" width="9.140625" style="13" customWidth="1"/>
    <col min="1291" max="1535" width="9.140625" style="13"/>
    <col min="1536" max="1536" width="3.28515625" style="13" customWidth="1"/>
    <col min="1537" max="1537" width="37.42578125" style="13" customWidth="1"/>
    <col min="1538" max="1538" width="9.5703125" style="13" customWidth="1"/>
    <col min="1539" max="1539" width="10.140625" style="13" customWidth="1"/>
    <col min="1540" max="1540" width="9.7109375" style="13" customWidth="1"/>
    <col min="1541" max="1541" width="8.5703125" style="13" customWidth="1"/>
    <col min="1542" max="1542" width="8" style="13" customWidth="1"/>
    <col min="1543" max="1545" width="0" style="13" hidden="1" customWidth="1"/>
    <col min="1546" max="1546" width="9.140625" style="13" customWidth="1"/>
    <col min="1547" max="1791" width="9.140625" style="13"/>
    <col min="1792" max="1792" width="3.28515625" style="13" customWidth="1"/>
    <col min="1793" max="1793" width="37.42578125" style="13" customWidth="1"/>
    <col min="1794" max="1794" width="9.5703125" style="13" customWidth="1"/>
    <col min="1795" max="1795" width="10.140625" style="13" customWidth="1"/>
    <col min="1796" max="1796" width="9.7109375" style="13" customWidth="1"/>
    <col min="1797" max="1797" width="8.5703125" style="13" customWidth="1"/>
    <col min="1798" max="1798" width="8" style="13" customWidth="1"/>
    <col min="1799" max="1801" width="0" style="13" hidden="1" customWidth="1"/>
    <col min="1802" max="1802" width="9.140625" style="13" customWidth="1"/>
    <col min="1803" max="2047" width="9.140625" style="13"/>
    <col min="2048" max="2048" width="3.28515625" style="13" customWidth="1"/>
    <col min="2049" max="2049" width="37.42578125" style="13" customWidth="1"/>
    <col min="2050" max="2050" width="9.5703125" style="13" customWidth="1"/>
    <col min="2051" max="2051" width="10.140625" style="13" customWidth="1"/>
    <col min="2052" max="2052" width="9.7109375" style="13" customWidth="1"/>
    <col min="2053" max="2053" width="8.5703125" style="13" customWidth="1"/>
    <col min="2054" max="2054" width="8" style="13" customWidth="1"/>
    <col min="2055" max="2057" width="0" style="13" hidden="1" customWidth="1"/>
    <col min="2058" max="2058" width="9.140625" style="13" customWidth="1"/>
    <col min="2059" max="2303" width="9.140625" style="13"/>
    <col min="2304" max="2304" width="3.28515625" style="13" customWidth="1"/>
    <col min="2305" max="2305" width="37.42578125" style="13" customWidth="1"/>
    <col min="2306" max="2306" width="9.5703125" style="13" customWidth="1"/>
    <col min="2307" max="2307" width="10.140625" style="13" customWidth="1"/>
    <col min="2308" max="2308" width="9.7109375" style="13" customWidth="1"/>
    <col min="2309" max="2309" width="8.5703125" style="13" customWidth="1"/>
    <col min="2310" max="2310" width="8" style="13" customWidth="1"/>
    <col min="2311" max="2313" width="0" style="13" hidden="1" customWidth="1"/>
    <col min="2314" max="2314" width="9.140625" style="13" customWidth="1"/>
    <col min="2315" max="2559" width="9.140625" style="13"/>
    <col min="2560" max="2560" width="3.28515625" style="13" customWidth="1"/>
    <col min="2561" max="2561" width="37.42578125" style="13" customWidth="1"/>
    <col min="2562" max="2562" width="9.5703125" style="13" customWidth="1"/>
    <col min="2563" max="2563" width="10.140625" style="13" customWidth="1"/>
    <col min="2564" max="2564" width="9.7109375" style="13" customWidth="1"/>
    <col min="2565" max="2565" width="8.5703125" style="13" customWidth="1"/>
    <col min="2566" max="2566" width="8" style="13" customWidth="1"/>
    <col min="2567" max="2569" width="0" style="13" hidden="1" customWidth="1"/>
    <col min="2570" max="2570" width="9.140625" style="13" customWidth="1"/>
    <col min="2571" max="2815" width="9.140625" style="13"/>
    <col min="2816" max="2816" width="3.28515625" style="13" customWidth="1"/>
    <col min="2817" max="2817" width="37.42578125" style="13" customWidth="1"/>
    <col min="2818" max="2818" width="9.5703125" style="13" customWidth="1"/>
    <col min="2819" max="2819" width="10.140625" style="13" customWidth="1"/>
    <col min="2820" max="2820" width="9.7109375" style="13" customWidth="1"/>
    <col min="2821" max="2821" width="8.5703125" style="13" customWidth="1"/>
    <col min="2822" max="2822" width="8" style="13" customWidth="1"/>
    <col min="2823" max="2825" width="0" style="13" hidden="1" customWidth="1"/>
    <col min="2826" max="2826" width="9.140625" style="13" customWidth="1"/>
    <col min="2827" max="3071" width="9.140625" style="13"/>
    <col min="3072" max="3072" width="3.28515625" style="13" customWidth="1"/>
    <col min="3073" max="3073" width="37.42578125" style="13" customWidth="1"/>
    <col min="3074" max="3074" width="9.5703125" style="13" customWidth="1"/>
    <col min="3075" max="3075" width="10.140625" style="13" customWidth="1"/>
    <col min="3076" max="3076" width="9.7109375" style="13" customWidth="1"/>
    <col min="3077" max="3077" width="8.5703125" style="13" customWidth="1"/>
    <col min="3078" max="3078" width="8" style="13" customWidth="1"/>
    <col min="3079" max="3081" width="0" style="13" hidden="1" customWidth="1"/>
    <col min="3082" max="3082" width="9.140625" style="13" customWidth="1"/>
    <col min="3083" max="3327" width="9.140625" style="13"/>
    <col min="3328" max="3328" width="3.28515625" style="13" customWidth="1"/>
    <col min="3329" max="3329" width="37.42578125" style="13" customWidth="1"/>
    <col min="3330" max="3330" width="9.5703125" style="13" customWidth="1"/>
    <col min="3331" max="3331" width="10.140625" style="13" customWidth="1"/>
    <col min="3332" max="3332" width="9.7109375" style="13" customWidth="1"/>
    <col min="3333" max="3333" width="8.5703125" style="13" customWidth="1"/>
    <col min="3334" max="3334" width="8" style="13" customWidth="1"/>
    <col min="3335" max="3337" width="0" style="13" hidden="1" customWidth="1"/>
    <col min="3338" max="3338" width="9.140625" style="13" customWidth="1"/>
    <col min="3339" max="3583" width="9.140625" style="13"/>
    <col min="3584" max="3584" width="3.28515625" style="13" customWidth="1"/>
    <col min="3585" max="3585" width="37.42578125" style="13" customWidth="1"/>
    <col min="3586" max="3586" width="9.5703125" style="13" customWidth="1"/>
    <col min="3587" max="3587" width="10.140625" style="13" customWidth="1"/>
    <col min="3588" max="3588" width="9.7109375" style="13" customWidth="1"/>
    <col min="3589" max="3589" width="8.5703125" style="13" customWidth="1"/>
    <col min="3590" max="3590" width="8" style="13" customWidth="1"/>
    <col min="3591" max="3593" width="0" style="13" hidden="1" customWidth="1"/>
    <col min="3594" max="3594" width="9.140625" style="13" customWidth="1"/>
    <col min="3595" max="3839" width="9.140625" style="13"/>
    <col min="3840" max="3840" width="3.28515625" style="13" customWidth="1"/>
    <col min="3841" max="3841" width="37.42578125" style="13" customWidth="1"/>
    <col min="3842" max="3842" width="9.5703125" style="13" customWidth="1"/>
    <col min="3843" max="3843" width="10.140625" style="13" customWidth="1"/>
    <col min="3844" max="3844" width="9.7109375" style="13" customWidth="1"/>
    <col min="3845" max="3845" width="8.5703125" style="13" customWidth="1"/>
    <col min="3846" max="3846" width="8" style="13" customWidth="1"/>
    <col min="3847" max="3849" width="0" style="13" hidden="1" customWidth="1"/>
    <col min="3850" max="3850" width="9.140625" style="13" customWidth="1"/>
    <col min="3851" max="4095" width="9.140625" style="13"/>
    <col min="4096" max="4096" width="3.28515625" style="13" customWidth="1"/>
    <col min="4097" max="4097" width="37.42578125" style="13" customWidth="1"/>
    <col min="4098" max="4098" width="9.5703125" style="13" customWidth="1"/>
    <col min="4099" max="4099" width="10.140625" style="13" customWidth="1"/>
    <col min="4100" max="4100" width="9.7109375" style="13" customWidth="1"/>
    <col min="4101" max="4101" width="8.5703125" style="13" customWidth="1"/>
    <col min="4102" max="4102" width="8" style="13" customWidth="1"/>
    <col min="4103" max="4105" width="0" style="13" hidden="1" customWidth="1"/>
    <col min="4106" max="4106" width="9.140625" style="13" customWidth="1"/>
    <col min="4107" max="4351" width="9.140625" style="13"/>
    <col min="4352" max="4352" width="3.28515625" style="13" customWidth="1"/>
    <col min="4353" max="4353" width="37.42578125" style="13" customWidth="1"/>
    <col min="4354" max="4354" width="9.5703125" style="13" customWidth="1"/>
    <col min="4355" max="4355" width="10.140625" style="13" customWidth="1"/>
    <col min="4356" max="4356" width="9.7109375" style="13" customWidth="1"/>
    <col min="4357" max="4357" width="8.5703125" style="13" customWidth="1"/>
    <col min="4358" max="4358" width="8" style="13" customWidth="1"/>
    <col min="4359" max="4361" width="0" style="13" hidden="1" customWidth="1"/>
    <col min="4362" max="4362" width="9.140625" style="13" customWidth="1"/>
    <col min="4363" max="4607" width="9.140625" style="13"/>
    <col min="4608" max="4608" width="3.28515625" style="13" customWidth="1"/>
    <col min="4609" max="4609" width="37.42578125" style="13" customWidth="1"/>
    <col min="4610" max="4610" width="9.5703125" style="13" customWidth="1"/>
    <col min="4611" max="4611" width="10.140625" style="13" customWidth="1"/>
    <col min="4612" max="4612" width="9.7109375" style="13" customWidth="1"/>
    <col min="4613" max="4613" width="8.5703125" style="13" customWidth="1"/>
    <col min="4614" max="4614" width="8" style="13" customWidth="1"/>
    <col min="4615" max="4617" width="0" style="13" hidden="1" customWidth="1"/>
    <col min="4618" max="4618" width="9.140625" style="13" customWidth="1"/>
    <col min="4619" max="4863" width="9.140625" style="13"/>
    <col min="4864" max="4864" width="3.28515625" style="13" customWidth="1"/>
    <col min="4865" max="4865" width="37.42578125" style="13" customWidth="1"/>
    <col min="4866" max="4866" width="9.5703125" style="13" customWidth="1"/>
    <col min="4867" max="4867" width="10.140625" style="13" customWidth="1"/>
    <col min="4868" max="4868" width="9.7109375" style="13" customWidth="1"/>
    <col min="4869" max="4869" width="8.5703125" style="13" customWidth="1"/>
    <col min="4870" max="4870" width="8" style="13" customWidth="1"/>
    <col min="4871" max="4873" width="0" style="13" hidden="1" customWidth="1"/>
    <col min="4874" max="4874" width="9.140625" style="13" customWidth="1"/>
    <col min="4875" max="5119" width="9.140625" style="13"/>
    <col min="5120" max="5120" width="3.28515625" style="13" customWidth="1"/>
    <col min="5121" max="5121" width="37.42578125" style="13" customWidth="1"/>
    <col min="5122" max="5122" width="9.5703125" style="13" customWidth="1"/>
    <col min="5123" max="5123" width="10.140625" style="13" customWidth="1"/>
    <col min="5124" max="5124" width="9.7109375" style="13" customWidth="1"/>
    <col min="5125" max="5125" width="8.5703125" style="13" customWidth="1"/>
    <col min="5126" max="5126" width="8" style="13" customWidth="1"/>
    <col min="5127" max="5129" width="0" style="13" hidden="1" customWidth="1"/>
    <col min="5130" max="5130" width="9.140625" style="13" customWidth="1"/>
    <col min="5131" max="5375" width="9.140625" style="13"/>
    <col min="5376" max="5376" width="3.28515625" style="13" customWidth="1"/>
    <col min="5377" max="5377" width="37.42578125" style="13" customWidth="1"/>
    <col min="5378" max="5378" width="9.5703125" style="13" customWidth="1"/>
    <col min="5379" max="5379" width="10.140625" style="13" customWidth="1"/>
    <col min="5380" max="5380" width="9.7109375" style="13" customWidth="1"/>
    <col min="5381" max="5381" width="8.5703125" style="13" customWidth="1"/>
    <col min="5382" max="5382" width="8" style="13" customWidth="1"/>
    <col min="5383" max="5385" width="0" style="13" hidden="1" customWidth="1"/>
    <col min="5386" max="5386" width="9.140625" style="13" customWidth="1"/>
    <col min="5387" max="5631" width="9.140625" style="13"/>
    <col min="5632" max="5632" width="3.28515625" style="13" customWidth="1"/>
    <col min="5633" max="5633" width="37.42578125" style="13" customWidth="1"/>
    <col min="5634" max="5634" width="9.5703125" style="13" customWidth="1"/>
    <col min="5635" max="5635" width="10.140625" style="13" customWidth="1"/>
    <col min="5636" max="5636" width="9.7109375" style="13" customWidth="1"/>
    <col min="5637" max="5637" width="8.5703125" style="13" customWidth="1"/>
    <col min="5638" max="5638" width="8" style="13" customWidth="1"/>
    <col min="5639" max="5641" width="0" style="13" hidden="1" customWidth="1"/>
    <col min="5642" max="5642" width="9.140625" style="13" customWidth="1"/>
    <col min="5643" max="5887" width="9.140625" style="13"/>
    <col min="5888" max="5888" width="3.28515625" style="13" customWidth="1"/>
    <col min="5889" max="5889" width="37.42578125" style="13" customWidth="1"/>
    <col min="5890" max="5890" width="9.5703125" style="13" customWidth="1"/>
    <col min="5891" max="5891" width="10.140625" style="13" customWidth="1"/>
    <col min="5892" max="5892" width="9.7109375" style="13" customWidth="1"/>
    <col min="5893" max="5893" width="8.5703125" style="13" customWidth="1"/>
    <col min="5894" max="5894" width="8" style="13" customWidth="1"/>
    <col min="5895" max="5897" width="0" style="13" hidden="1" customWidth="1"/>
    <col min="5898" max="5898" width="9.140625" style="13" customWidth="1"/>
    <col min="5899" max="6143" width="9.140625" style="13"/>
    <col min="6144" max="6144" width="3.28515625" style="13" customWidth="1"/>
    <col min="6145" max="6145" width="37.42578125" style="13" customWidth="1"/>
    <col min="6146" max="6146" width="9.5703125" style="13" customWidth="1"/>
    <col min="6147" max="6147" width="10.140625" style="13" customWidth="1"/>
    <col min="6148" max="6148" width="9.7109375" style="13" customWidth="1"/>
    <col min="6149" max="6149" width="8.5703125" style="13" customWidth="1"/>
    <col min="6150" max="6150" width="8" style="13" customWidth="1"/>
    <col min="6151" max="6153" width="0" style="13" hidden="1" customWidth="1"/>
    <col min="6154" max="6154" width="9.140625" style="13" customWidth="1"/>
    <col min="6155" max="6399" width="9.140625" style="13"/>
    <col min="6400" max="6400" width="3.28515625" style="13" customWidth="1"/>
    <col min="6401" max="6401" width="37.42578125" style="13" customWidth="1"/>
    <col min="6402" max="6402" width="9.5703125" style="13" customWidth="1"/>
    <col min="6403" max="6403" width="10.140625" style="13" customWidth="1"/>
    <col min="6404" max="6404" width="9.7109375" style="13" customWidth="1"/>
    <col min="6405" max="6405" width="8.5703125" style="13" customWidth="1"/>
    <col min="6406" max="6406" width="8" style="13" customWidth="1"/>
    <col min="6407" max="6409" width="0" style="13" hidden="1" customWidth="1"/>
    <col min="6410" max="6410" width="9.140625" style="13" customWidth="1"/>
    <col min="6411" max="6655" width="9.140625" style="13"/>
    <col min="6656" max="6656" width="3.28515625" style="13" customWidth="1"/>
    <col min="6657" max="6657" width="37.42578125" style="13" customWidth="1"/>
    <col min="6658" max="6658" width="9.5703125" style="13" customWidth="1"/>
    <col min="6659" max="6659" width="10.140625" style="13" customWidth="1"/>
    <col min="6660" max="6660" width="9.7109375" style="13" customWidth="1"/>
    <col min="6661" max="6661" width="8.5703125" style="13" customWidth="1"/>
    <col min="6662" max="6662" width="8" style="13" customWidth="1"/>
    <col min="6663" max="6665" width="0" style="13" hidden="1" customWidth="1"/>
    <col min="6666" max="6666" width="9.140625" style="13" customWidth="1"/>
    <col min="6667" max="6911" width="9.140625" style="13"/>
    <col min="6912" max="6912" width="3.28515625" style="13" customWidth="1"/>
    <col min="6913" max="6913" width="37.42578125" style="13" customWidth="1"/>
    <col min="6914" max="6914" width="9.5703125" style="13" customWidth="1"/>
    <col min="6915" max="6915" width="10.140625" style="13" customWidth="1"/>
    <col min="6916" max="6916" width="9.7109375" style="13" customWidth="1"/>
    <col min="6917" max="6917" width="8.5703125" style="13" customWidth="1"/>
    <col min="6918" max="6918" width="8" style="13" customWidth="1"/>
    <col min="6919" max="6921" width="0" style="13" hidden="1" customWidth="1"/>
    <col min="6922" max="6922" width="9.140625" style="13" customWidth="1"/>
    <col min="6923" max="7167" width="9.140625" style="13"/>
    <col min="7168" max="7168" width="3.28515625" style="13" customWidth="1"/>
    <col min="7169" max="7169" width="37.42578125" style="13" customWidth="1"/>
    <col min="7170" max="7170" width="9.5703125" style="13" customWidth="1"/>
    <col min="7171" max="7171" width="10.140625" style="13" customWidth="1"/>
    <col min="7172" max="7172" width="9.7109375" style="13" customWidth="1"/>
    <col min="7173" max="7173" width="8.5703125" style="13" customWidth="1"/>
    <col min="7174" max="7174" width="8" style="13" customWidth="1"/>
    <col min="7175" max="7177" width="0" style="13" hidden="1" customWidth="1"/>
    <col min="7178" max="7178" width="9.140625" style="13" customWidth="1"/>
    <col min="7179" max="7423" width="9.140625" style="13"/>
    <col min="7424" max="7424" width="3.28515625" style="13" customWidth="1"/>
    <col min="7425" max="7425" width="37.42578125" style="13" customWidth="1"/>
    <col min="7426" max="7426" width="9.5703125" style="13" customWidth="1"/>
    <col min="7427" max="7427" width="10.140625" style="13" customWidth="1"/>
    <col min="7428" max="7428" width="9.7109375" style="13" customWidth="1"/>
    <col min="7429" max="7429" width="8.5703125" style="13" customWidth="1"/>
    <col min="7430" max="7430" width="8" style="13" customWidth="1"/>
    <col min="7431" max="7433" width="0" style="13" hidden="1" customWidth="1"/>
    <col min="7434" max="7434" width="9.140625" style="13" customWidth="1"/>
    <col min="7435" max="7679" width="9.140625" style="13"/>
    <col min="7680" max="7680" width="3.28515625" style="13" customWidth="1"/>
    <col min="7681" max="7681" width="37.42578125" style="13" customWidth="1"/>
    <col min="7682" max="7682" width="9.5703125" style="13" customWidth="1"/>
    <col min="7683" max="7683" width="10.140625" style="13" customWidth="1"/>
    <col min="7684" max="7684" width="9.7109375" style="13" customWidth="1"/>
    <col min="7685" max="7685" width="8.5703125" style="13" customWidth="1"/>
    <col min="7686" max="7686" width="8" style="13" customWidth="1"/>
    <col min="7687" max="7689" width="0" style="13" hidden="1" customWidth="1"/>
    <col min="7690" max="7690" width="9.140625" style="13" customWidth="1"/>
    <col min="7691" max="7935" width="9.140625" style="13"/>
    <col min="7936" max="7936" width="3.28515625" style="13" customWidth="1"/>
    <col min="7937" max="7937" width="37.42578125" style="13" customWidth="1"/>
    <col min="7938" max="7938" width="9.5703125" style="13" customWidth="1"/>
    <col min="7939" max="7939" width="10.140625" style="13" customWidth="1"/>
    <col min="7940" max="7940" width="9.7109375" style="13" customWidth="1"/>
    <col min="7941" max="7941" width="8.5703125" style="13" customWidth="1"/>
    <col min="7942" max="7942" width="8" style="13" customWidth="1"/>
    <col min="7943" max="7945" width="0" style="13" hidden="1" customWidth="1"/>
    <col min="7946" max="7946" width="9.140625" style="13" customWidth="1"/>
    <col min="7947" max="8191" width="9.140625" style="13"/>
    <col min="8192" max="8192" width="3.28515625" style="13" customWidth="1"/>
    <col min="8193" max="8193" width="37.42578125" style="13" customWidth="1"/>
    <col min="8194" max="8194" width="9.5703125" style="13" customWidth="1"/>
    <col min="8195" max="8195" width="10.140625" style="13" customWidth="1"/>
    <col min="8196" max="8196" width="9.7109375" style="13" customWidth="1"/>
    <col min="8197" max="8197" width="8.5703125" style="13" customWidth="1"/>
    <col min="8198" max="8198" width="8" style="13" customWidth="1"/>
    <col min="8199" max="8201" width="0" style="13" hidden="1" customWidth="1"/>
    <col min="8202" max="8202" width="9.140625" style="13" customWidth="1"/>
    <col min="8203" max="8447" width="9.140625" style="13"/>
    <col min="8448" max="8448" width="3.28515625" style="13" customWidth="1"/>
    <col min="8449" max="8449" width="37.42578125" style="13" customWidth="1"/>
    <col min="8450" max="8450" width="9.5703125" style="13" customWidth="1"/>
    <col min="8451" max="8451" width="10.140625" style="13" customWidth="1"/>
    <col min="8452" max="8452" width="9.7109375" style="13" customWidth="1"/>
    <col min="8453" max="8453" width="8.5703125" style="13" customWidth="1"/>
    <col min="8454" max="8454" width="8" style="13" customWidth="1"/>
    <col min="8455" max="8457" width="0" style="13" hidden="1" customWidth="1"/>
    <col min="8458" max="8458" width="9.140625" style="13" customWidth="1"/>
    <col min="8459" max="8703" width="9.140625" style="13"/>
    <col min="8704" max="8704" width="3.28515625" style="13" customWidth="1"/>
    <col min="8705" max="8705" width="37.42578125" style="13" customWidth="1"/>
    <col min="8706" max="8706" width="9.5703125" style="13" customWidth="1"/>
    <col min="8707" max="8707" width="10.140625" style="13" customWidth="1"/>
    <col min="8708" max="8708" width="9.7109375" style="13" customWidth="1"/>
    <col min="8709" max="8709" width="8.5703125" style="13" customWidth="1"/>
    <col min="8710" max="8710" width="8" style="13" customWidth="1"/>
    <col min="8711" max="8713" width="0" style="13" hidden="1" customWidth="1"/>
    <col min="8714" max="8714" width="9.140625" style="13" customWidth="1"/>
    <col min="8715" max="8959" width="9.140625" style="13"/>
    <col min="8960" max="8960" width="3.28515625" style="13" customWidth="1"/>
    <col min="8961" max="8961" width="37.42578125" style="13" customWidth="1"/>
    <col min="8962" max="8962" width="9.5703125" style="13" customWidth="1"/>
    <col min="8963" max="8963" width="10.140625" style="13" customWidth="1"/>
    <col min="8964" max="8964" width="9.7109375" style="13" customWidth="1"/>
    <col min="8965" max="8965" width="8.5703125" style="13" customWidth="1"/>
    <col min="8966" max="8966" width="8" style="13" customWidth="1"/>
    <col min="8967" max="8969" width="0" style="13" hidden="1" customWidth="1"/>
    <col min="8970" max="8970" width="9.140625" style="13" customWidth="1"/>
    <col min="8971" max="9215" width="9.140625" style="13"/>
    <col min="9216" max="9216" width="3.28515625" style="13" customWidth="1"/>
    <col min="9217" max="9217" width="37.42578125" style="13" customWidth="1"/>
    <col min="9218" max="9218" width="9.5703125" style="13" customWidth="1"/>
    <col min="9219" max="9219" width="10.140625" style="13" customWidth="1"/>
    <col min="9220" max="9220" width="9.7109375" style="13" customWidth="1"/>
    <col min="9221" max="9221" width="8.5703125" style="13" customWidth="1"/>
    <col min="9222" max="9222" width="8" style="13" customWidth="1"/>
    <col min="9223" max="9225" width="0" style="13" hidden="1" customWidth="1"/>
    <col min="9226" max="9226" width="9.140625" style="13" customWidth="1"/>
    <col min="9227" max="9471" width="9.140625" style="13"/>
    <col min="9472" max="9472" width="3.28515625" style="13" customWidth="1"/>
    <col min="9473" max="9473" width="37.42578125" style="13" customWidth="1"/>
    <col min="9474" max="9474" width="9.5703125" style="13" customWidth="1"/>
    <col min="9475" max="9475" width="10.140625" style="13" customWidth="1"/>
    <col min="9476" max="9476" width="9.7109375" style="13" customWidth="1"/>
    <col min="9477" max="9477" width="8.5703125" style="13" customWidth="1"/>
    <col min="9478" max="9478" width="8" style="13" customWidth="1"/>
    <col min="9479" max="9481" width="0" style="13" hidden="1" customWidth="1"/>
    <col min="9482" max="9482" width="9.140625" style="13" customWidth="1"/>
    <col min="9483" max="9727" width="9.140625" style="13"/>
    <col min="9728" max="9728" width="3.28515625" style="13" customWidth="1"/>
    <col min="9729" max="9729" width="37.42578125" style="13" customWidth="1"/>
    <col min="9730" max="9730" width="9.5703125" style="13" customWidth="1"/>
    <col min="9731" max="9731" width="10.140625" style="13" customWidth="1"/>
    <col min="9732" max="9732" width="9.7109375" style="13" customWidth="1"/>
    <col min="9733" max="9733" width="8.5703125" style="13" customWidth="1"/>
    <col min="9734" max="9734" width="8" style="13" customWidth="1"/>
    <col min="9735" max="9737" width="0" style="13" hidden="1" customWidth="1"/>
    <col min="9738" max="9738" width="9.140625" style="13" customWidth="1"/>
    <col min="9739" max="9983" width="9.140625" style="13"/>
    <col min="9984" max="9984" width="3.28515625" style="13" customWidth="1"/>
    <col min="9985" max="9985" width="37.42578125" style="13" customWidth="1"/>
    <col min="9986" max="9986" width="9.5703125" style="13" customWidth="1"/>
    <col min="9987" max="9987" width="10.140625" style="13" customWidth="1"/>
    <col min="9988" max="9988" width="9.7109375" style="13" customWidth="1"/>
    <col min="9989" max="9989" width="8.5703125" style="13" customWidth="1"/>
    <col min="9990" max="9990" width="8" style="13" customWidth="1"/>
    <col min="9991" max="9993" width="0" style="13" hidden="1" customWidth="1"/>
    <col min="9994" max="9994" width="9.140625" style="13" customWidth="1"/>
    <col min="9995" max="10239" width="9.140625" style="13"/>
    <col min="10240" max="10240" width="3.28515625" style="13" customWidth="1"/>
    <col min="10241" max="10241" width="37.42578125" style="13" customWidth="1"/>
    <col min="10242" max="10242" width="9.5703125" style="13" customWidth="1"/>
    <col min="10243" max="10243" width="10.140625" style="13" customWidth="1"/>
    <col min="10244" max="10244" width="9.7109375" style="13" customWidth="1"/>
    <col min="10245" max="10245" width="8.5703125" style="13" customWidth="1"/>
    <col min="10246" max="10246" width="8" style="13" customWidth="1"/>
    <col min="10247" max="10249" width="0" style="13" hidden="1" customWidth="1"/>
    <col min="10250" max="10250" width="9.140625" style="13" customWidth="1"/>
    <col min="10251" max="10495" width="9.140625" style="13"/>
    <col min="10496" max="10496" width="3.28515625" style="13" customWidth="1"/>
    <col min="10497" max="10497" width="37.42578125" style="13" customWidth="1"/>
    <col min="10498" max="10498" width="9.5703125" style="13" customWidth="1"/>
    <col min="10499" max="10499" width="10.140625" style="13" customWidth="1"/>
    <col min="10500" max="10500" width="9.7109375" style="13" customWidth="1"/>
    <col min="10501" max="10501" width="8.5703125" style="13" customWidth="1"/>
    <col min="10502" max="10502" width="8" style="13" customWidth="1"/>
    <col min="10503" max="10505" width="0" style="13" hidden="1" customWidth="1"/>
    <col min="10506" max="10506" width="9.140625" style="13" customWidth="1"/>
    <col min="10507" max="10751" width="9.140625" style="13"/>
    <col min="10752" max="10752" width="3.28515625" style="13" customWidth="1"/>
    <col min="10753" max="10753" width="37.42578125" style="13" customWidth="1"/>
    <col min="10754" max="10754" width="9.5703125" style="13" customWidth="1"/>
    <col min="10755" max="10755" width="10.140625" style="13" customWidth="1"/>
    <col min="10756" max="10756" width="9.7109375" style="13" customWidth="1"/>
    <col min="10757" max="10757" width="8.5703125" style="13" customWidth="1"/>
    <col min="10758" max="10758" width="8" style="13" customWidth="1"/>
    <col min="10759" max="10761" width="0" style="13" hidden="1" customWidth="1"/>
    <col min="10762" max="10762" width="9.140625" style="13" customWidth="1"/>
    <col min="10763" max="11007" width="9.140625" style="13"/>
    <col min="11008" max="11008" width="3.28515625" style="13" customWidth="1"/>
    <col min="11009" max="11009" width="37.42578125" style="13" customWidth="1"/>
    <col min="11010" max="11010" width="9.5703125" style="13" customWidth="1"/>
    <col min="11011" max="11011" width="10.140625" style="13" customWidth="1"/>
    <col min="11012" max="11012" width="9.7109375" style="13" customWidth="1"/>
    <col min="11013" max="11013" width="8.5703125" style="13" customWidth="1"/>
    <col min="11014" max="11014" width="8" style="13" customWidth="1"/>
    <col min="11015" max="11017" width="0" style="13" hidden="1" customWidth="1"/>
    <col min="11018" max="11018" width="9.140625" style="13" customWidth="1"/>
    <col min="11019" max="11263" width="9.140625" style="13"/>
    <col min="11264" max="11264" width="3.28515625" style="13" customWidth="1"/>
    <col min="11265" max="11265" width="37.42578125" style="13" customWidth="1"/>
    <col min="11266" max="11266" width="9.5703125" style="13" customWidth="1"/>
    <col min="11267" max="11267" width="10.140625" style="13" customWidth="1"/>
    <col min="11268" max="11268" width="9.7109375" style="13" customWidth="1"/>
    <col min="11269" max="11269" width="8.5703125" style="13" customWidth="1"/>
    <col min="11270" max="11270" width="8" style="13" customWidth="1"/>
    <col min="11271" max="11273" width="0" style="13" hidden="1" customWidth="1"/>
    <col min="11274" max="11274" width="9.140625" style="13" customWidth="1"/>
    <col min="11275" max="11519" width="9.140625" style="13"/>
    <col min="11520" max="11520" width="3.28515625" style="13" customWidth="1"/>
    <col min="11521" max="11521" width="37.42578125" style="13" customWidth="1"/>
    <col min="11522" max="11522" width="9.5703125" style="13" customWidth="1"/>
    <col min="11523" max="11523" width="10.140625" style="13" customWidth="1"/>
    <col min="11524" max="11524" width="9.7109375" style="13" customWidth="1"/>
    <col min="11525" max="11525" width="8.5703125" style="13" customWidth="1"/>
    <col min="11526" max="11526" width="8" style="13" customWidth="1"/>
    <col min="11527" max="11529" width="0" style="13" hidden="1" customWidth="1"/>
    <col min="11530" max="11530" width="9.140625" style="13" customWidth="1"/>
    <col min="11531" max="11775" width="9.140625" style="13"/>
    <col min="11776" max="11776" width="3.28515625" style="13" customWidth="1"/>
    <col min="11777" max="11777" width="37.42578125" style="13" customWidth="1"/>
    <col min="11778" max="11778" width="9.5703125" style="13" customWidth="1"/>
    <col min="11779" max="11779" width="10.140625" style="13" customWidth="1"/>
    <col min="11780" max="11780" width="9.7109375" style="13" customWidth="1"/>
    <col min="11781" max="11781" width="8.5703125" style="13" customWidth="1"/>
    <col min="11782" max="11782" width="8" style="13" customWidth="1"/>
    <col min="11783" max="11785" width="0" style="13" hidden="1" customWidth="1"/>
    <col min="11786" max="11786" width="9.140625" style="13" customWidth="1"/>
    <col min="11787" max="12031" width="9.140625" style="13"/>
    <col min="12032" max="12032" width="3.28515625" style="13" customWidth="1"/>
    <col min="12033" max="12033" width="37.42578125" style="13" customWidth="1"/>
    <col min="12034" max="12034" width="9.5703125" style="13" customWidth="1"/>
    <col min="12035" max="12035" width="10.140625" style="13" customWidth="1"/>
    <col min="12036" max="12036" width="9.7109375" style="13" customWidth="1"/>
    <col min="12037" max="12037" width="8.5703125" style="13" customWidth="1"/>
    <col min="12038" max="12038" width="8" style="13" customWidth="1"/>
    <col min="12039" max="12041" width="0" style="13" hidden="1" customWidth="1"/>
    <col min="12042" max="12042" width="9.140625" style="13" customWidth="1"/>
    <col min="12043" max="12287" width="9.140625" style="13"/>
    <col min="12288" max="12288" width="3.28515625" style="13" customWidth="1"/>
    <col min="12289" max="12289" width="37.42578125" style="13" customWidth="1"/>
    <col min="12290" max="12290" width="9.5703125" style="13" customWidth="1"/>
    <col min="12291" max="12291" width="10.140625" style="13" customWidth="1"/>
    <col min="12292" max="12292" width="9.7109375" style="13" customWidth="1"/>
    <col min="12293" max="12293" width="8.5703125" style="13" customWidth="1"/>
    <col min="12294" max="12294" width="8" style="13" customWidth="1"/>
    <col min="12295" max="12297" width="0" style="13" hidden="1" customWidth="1"/>
    <col min="12298" max="12298" width="9.140625" style="13" customWidth="1"/>
    <col min="12299" max="12543" width="9.140625" style="13"/>
    <col min="12544" max="12544" width="3.28515625" style="13" customWidth="1"/>
    <col min="12545" max="12545" width="37.42578125" style="13" customWidth="1"/>
    <col min="12546" max="12546" width="9.5703125" style="13" customWidth="1"/>
    <col min="12547" max="12547" width="10.140625" style="13" customWidth="1"/>
    <col min="12548" max="12548" width="9.7109375" style="13" customWidth="1"/>
    <col min="12549" max="12549" width="8.5703125" style="13" customWidth="1"/>
    <col min="12550" max="12550" width="8" style="13" customWidth="1"/>
    <col min="12551" max="12553" width="0" style="13" hidden="1" customWidth="1"/>
    <col min="12554" max="12554" width="9.140625" style="13" customWidth="1"/>
    <col min="12555" max="12799" width="9.140625" style="13"/>
    <col min="12800" max="12800" width="3.28515625" style="13" customWidth="1"/>
    <col min="12801" max="12801" width="37.42578125" style="13" customWidth="1"/>
    <col min="12802" max="12802" width="9.5703125" style="13" customWidth="1"/>
    <col min="12803" max="12803" width="10.140625" style="13" customWidth="1"/>
    <col min="12804" max="12804" width="9.7109375" style="13" customWidth="1"/>
    <col min="12805" max="12805" width="8.5703125" style="13" customWidth="1"/>
    <col min="12806" max="12806" width="8" style="13" customWidth="1"/>
    <col min="12807" max="12809" width="0" style="13" hidden="1" customWidth="1"/>
    <col min="12810" max="12810" width="9.140625" style="13" customWidth="1"/>
    <col min="12811" max="13055" width="9.140625" style="13"/>
    <col min="13056" max="13056" width="3.28515625" style="13" customWidth="1"/>
    <col min="13057" max="13057" width="37.42578125" style="13" customWidth="1"/>
    <col min="13058" max="13058" width="9.5703125" style="13" customWidth="1"/>
    <col min="13059" max="13059" width="10.140625" style="13" customWidth="1"/>
    <col min="13060" max="13060" width="9.7109375" style="13" customWidth="1"/>
    <col min="13061" max="13061" width="8.5703125" style="13" customWidth="1"/>
    <col min="13062" max="13062" width="8" style="13" customWidth="1"/>
    <col min="13063" max="13065" width="0" style="13" hidden="1" customWidth="1"/>
    <col min="13066" max="13066" width="9.140625" style="13" customWidth="1"/>
    <col min="13067" max="13311" width="9.140625" style="13"/>
    <col min="13312" max="13312" width="3.28515625" style="13" customWidth="1"/>
    <col min="13313" max="13313" width="37.42578125" style="13" customWidth="1"/>
    <col min="13314" max="13314" width="9.5703125" style="13" customWidth="1"/>
    <col min="13315" max="13315" width="10.140625" style="13" customWidth="1"/>
    <col min="13316" max="13316" width="9.7109375" style="13" customWidth="1"/>
    <col min="13317" max="13317" width="8.5703125" style="13" customWidth="1"/>
    <col min="13318" max="13318" width="8" style="13" customWidth="1"/>
    <col min="13319" max="13321" width="0" style="13" hidden="1" customWidth="1"/>
    <col min="13322" max="13322" width="9.140625" style="13" customWidth="1"/>
    <col min="13323" max="13567" width="9.140625" style="13"/>
    <col min="13568" max="13568" width="3.28515625" style="13" customWidth="1"/>
    <col min="13569" max="13569" width="37.42578125" style="13" customWidth="1"/>
    <col min="13570" max="13570" width="9.5703125" style="13" customWidth="1"/>
    <col min="13571" max="13571" width="10.140625" style="13" customWidth="1"/>
    <col min="13572" max="13572" width="9.7109375" style="13" customWidth="1"/>
    <col min="13573" max="13573" width="8.5703125" style="13" customWidth="1"/>
    <col min="13574" max="13574" width="8" style="13" customWidth="1"/>
    <col min="13575" max="13577" width="0" style="13" hidden="1" customWidth="1"/>
    <col min="13578" max="13578" width="9.140625" style="13" customWidth="1"/>
    <col min="13579" max="13823" width="9.140625" style="13"/>
    <col min="13824" max="13824" width="3.28515625" style="13" customWidth="1"/>
    <col min="13825" max="13825" width="37.42578125" style="13" customWidth="1"/>
    <col min="13826" max="13826" width="9.5703125" style="13" customWidth="1"/>
    <col min="13827" max="13827" width="10.140625" style="13" customWidth="1"/>
    <col min="13828" max="13828" width="9.7109375" style="13" customWidth="1"/>
    <col min="13829" max="13829" width="8.5703125" style="13" customWidth="1"/>
    <col min="13830" max="13830" width="8" style="13" customWidth="1"/>
    <col min="13831" max="13833" width="0" style="13" hidden="1" customWidth="1"/>
    <col min="13834" max="13834" width="9.140625" style="13" customWidth="1"/>
    <col min="13835" max="14079" width="9.140625" style="13"/>
    <col min="14080" max="14080" width="3.28515625" style="13" customWidth="1"/>
    <col min="14081" max="14081" width="37.42578125" style="13" customWidth="1"/>
    <col min="14082" max="14082" width="9.5703125" style="13" customWidth="1"/>
    <col min="14083" max="14083" width="10.140625" style="13" customWidth="1"/>
    <col min="14084" max="14084" width="9.7109375" style="13" customWidth="1"/>
    <col min="14085" max="14085" width="8.5703125" style="13" customWidth="1"/>
    <col min="14086" max="14086" width="8" style="13" customWidth="1"/>
    <col min="14087" max="14089" width="0" style="13" hidden="1" customWidth="1"/>
    <col min="14090" max="14090" width="9.140625" style="13" customWidth="1"/>
    <col min="14091" max="14335" width="9.140625" style="13"/>
    <col min="14336" max="14336" width="3.28515625" style="13" customWidth="1"/>
    <col min="14337" max="14337" width="37.42578125" style="13" customWidth="1"/>
    <col min="14338" max="14338" width="9.5703125" style="13" customWidth="1"/>
    <col min="14339" max="14339" width="10.140625" style="13" customWidth="1"/>
    <col min="14340" max="14340" width="9.7109375" style="13" customWidth="1"/>
    <col min="14341" max="14341" width="8.5703125" style="13" customWidth="1"/>
    <col min="14342" max="14342" width="8" style="13" customWidth="1"/>
    <col min="14343" max="14345" width="0" style="13" hidden="1" customWidth="1"/>
    <col min="14346" max="14346" width="9.140625" style="13" customWidth="1"/>
    <col min="14347" max="14591" width="9.140625" style="13"/>
    <col min="14592" max="14592" width="3.28515625" style="13" customWidth="1"/>
    <col min="14593" max="14593" width="37.42578125" style="13" customWidth="1"/>
    <col min="14594" max="14594" width="9.5703125" style="13" customWidth="1"/>
    <col min="14595" max="14595" width="10.140625" style="13" customWidth="1"/>
    <col min="14596" max="14596" width="9.7109375" style="13" customWidth="1"/>
    <col min="14597" max="14597" width="8.5703125" style="13" customWidth="1"/>
    <col min="14598" max="14598" width="8" style="13" customWidth="1"/>
    <col min="14599" max="14601" width="0" style="13" hidden="1" customWidth="1"/>
    <col min="14602" max="14602" width="9.140625" style="13" customWidth="1"/>
    <col min="14603" max="14847" width="9.140625" style="13"/>
    <col min="14848" max="14848" width="3.28515625" style="13" customWidth="1"/>
    <col min="14849" max="14849" width="37.42578125" style="13" customWidth="1"/>
    <col min="14850" max="14850" width="9.5703125" style="13" customWidth="1"/>
    <col min="14851" max="14851" width="10.140625" style="13" customWidth="1"/>
    <col min="14852" max="14852" width="9.7109375" style="13" customWidth="1"/>
    <col min="14853" max="14853" width="8.5703125" style="13" customWidth="1"/>
    <col min="14854" max="14854" width="8" style="13" customWidth="1"/>
    <col min="14855" max="14857" width="0" style="13" hidden="1" customWidth="1"/>
    <col min="14858" max="14858" width="9.140625" style="13" customWidth="1"/>
    <col min="14859" max="15103" width="9.140625" style="13"/>
    <col min="15104" max="15104" width="3.28515625" style="13" customWidth="1"/>
    <col min="15105" max="15105" width="37.42578125" style="13" customWidth="1"/>
    <col min="15106" max="15106" width="9.5703125" style="13" customWidth="1"/>
    <col min="15107" max="15107" width="10.140625" style="13" customWidth="1"/>
    <col min="15108" max="15108" width="9.7109375" style="13" customWidth="1"/>
    <col min="15109" max="15109" width="8.5703125" style="13" customWidth="1"/>
    <col min="15110" max="15110" width="8" style="13" customWidth="1"/>
    <col min="15111" max="15113" width="0" style="13" hidden="1" customWidth="1"/>
    <col min="15114" max="15114" width="9.140625" style="13" customWidth="1"/>
    <col min="15115" max="15359" width="9.140625" style="13"/>
    <col min="15360" max="15360" width="3.28515625" style="13" customWidth="1"/>
    <col min="15361" max="15361" width="37.42578125" style="13" customWidth="1"/>
    <col min="15362" max="15362" width="9.5703125" style="13" customWidth="1"/>
    <col min="15363" max="15363" width="10.140625" style="13" customWidth="1"/>
    <col min="15364" max="15364" width="9.7109375" style="13" customWidth="1"/>
    <col min="15365" max="15365" width="8.5703125" style="13" customWidth="1"/>
    <col min="15366" max="15366" width="8" style="13" customWidth="1"/>
    <col min="15367" max="15369" width="0" style="13" hidden="1" customWidth="1"/>
    <col min="15370" max="15370" width="9.140625" style="13" customWidth="1"/>
    <col min="15371" max="15615" width="9.140625" style="13"/>
    <col min="15616" max="15616" width="3.28515625" style="13" customWidth="1"/>
    <col min="15617" max="15617" width="37.42578125" style="13" customWidth="1"/>
    <col min="15618" max="15618" width="9.5703125" style="13" customWidth="1"/>
    <col min="15619" max="15619" width="10.140625" style="13" customWidth="1"/>
    <col min="15620" max="15620" width="9.7109375" style="13" customWidth="1"/>
    <col min="15621" max="15621" width="8.5703125" style="13" customWidth="1"/>
    <col min="15622" max="15622" width="8" style="13" customWidth="1"/>
    <col min="15623" max="15625" width="0" style="13" hidden="1" customWidth="1"/>
    <col min="15626" max="15626" width="9.140625" style="13" customWidth="1"/>
    <col min="15627" max="15871" width="9.140625" style="13"/>
    <col min="15872" max="15872" width="3.28515625" style="13" customWidth="1"/>
    <col min="15873" max="15873" width="37.42578125" style="13" customWidth="1"/>
    <col min="15874" max="15874" width="9.5703125" style="13" customWidth="1"/>
    <col min="15875" max="15875" width="10.140625" style="13" customWidth="1"/>
    <col min="15876" max="15876" width="9.7109375" style="13" customWidth="1"/>
    <col min="15877" max="15877" width="8.5703125" style="13" customWidth="1"/>
    <col min="15878" max="15878" width="8" style="13" customWidth="1"/>
    <col min="15879" max="15881" width="0" style="13" hidden="1" customWidth="1"/>
    <col min="15882" max="15882" width="9.140625" style="13" customWidth="1"/>
    <col min="15883" max="16127" width="9.140625" style="13"/>
    <col min="16128" max="16128" width="3.28515625" style="13" customWidth="1"/>
    <col min="16129" max="16129" width="37.42578125" style="13" customWidth="1"/>
    <col min="16130" max="16130" width="9.5703125" style="13" customWidth="1"/>
    <col min="16131" max="16131" width="10.140625" style="13" customWidth="1"/>
    <col min="16132" max="16132" width="9.7109375" style="13" customWidth="1"/>
    <col min="16133" max="16133" width="8.5703125" style="13" customWidth="1"/>
    <col min="16134" max="16134" width="8" style="13" customWidth="1"/>
    <col min="16135" max="16137" width="0" style="13" hidden="1" customWidth="1"/>
    <col min="16138" max="16138" width="9.140625" style="13" customWidth="1"/>
    <col min="16139" max="16384" width="9.140625" style="13"/>
  </cols>
  <sheetData>
    <row r="2" spans="1:10">
      <c r="A2" s="121" t="s">
        <v>118</v>
      </c>
      <c r="B2" s="121"/>
      <c r="C2" s="121"/>
      <c r="D2" s="121"/>
      <c r="E2" s="121"/>
      <c r="F2" s="121"/>
      <c r="G2" s="121"/>
    </row>
    <row r="3" spans="1:10">
      <c r="A3" s="121" t="s">
        <v>236</v>
      </c>
      <c r="B3" s="121"/>
      <c r="C3" s="121"/>
      <c r="D3" s="121"/>
      <c r="E3" s="121"/>
      <c r="F3" s="121"/>
      <c r="G3" s="121"/>
      <c r="H3" s="121"/>
      <c r="I3" s="82"/>
      <c r="J3" s="82"/>
    </row>
    <row r="4" spans="1:10">
      <c r="A4" s="121" t="s">
        <v>239</v>
      </c>
      <c r="B4" s="121"/>
      <c r="C4" s="121"/>
      <c r="D4" s="121"/>
      <c r="E4" s="121"/>
      <c r="F4" s="121"/>
      <c r="G4" s="121"/>
    </row>
    <row r="5" spans="1:10">
      <c r="A5" s="81"/>
      <c r="B5" s="81"/>
      <c r="C5" s="81"/>
      <c r="D5" s="81"/>
      <c r="E5" s="81"/>
      <c r="F5" s="81"/>
      <c r="G5" s="81"/>
    </row>
    <row r="6" spans="1:10">
      <c r="A6" s="81"/>
      <c r="B6" s="81"/>
      <c r="C6" s="81"/>
      <c r="D6" s="81"/>
      <c r="E6" s="81"/>
      <c r="F6" s="81"/>
      <c r="G6" s="81"/>
    </row>
    <row r="7" spans="1:10">
      <c r="A7" s="142" t="s">
        <v>243</v>
      </c>
      <c r="B7" s="142"/>
      <c r="C7" s="142"/>
      <c r="D7" s="142"/>
      <c r="E7" s="142"/>
      <c r="F7" s="142"/>
      <c r="G7" s="142"/>
      <c r="H7" s="142"/>
      <c r="I7" s="142"/>
      <c r="J7" s="83"/>
    </row>
    <row r="8" spans="1:10" ht="18" customHeight="1">
      <c r="A8" s="132" t="s">
        <v>0</v>
      </c>
      <c r="B8" s="132" t="s">
        <v>20</v>
      </c>
      <c r="C8" s="132" t="s">
        <v>64</v>
      </c>
      <c r="D8" s="132" t="s">
        <v>72</v>
      </c>
      <c r="E8" s="135" t="s">
        <v>1</v>
      </c>
      <c r="F8" s="138" t="s">
        <v>222</v>
      </c>
      <c r="G8" s="138" t="s">
        <v>241</v>
      </c>
      <c r="H8" s="48"/>
      <c r="I8" s="49"/>
      <c r="J8" s="50"/>
    </row>
    <row r="9" spans="1:10">
      <c r="A9" s="133"/>
      <c r="B9" s="141"/>
      <c r="C9" s="141"/>
      <c r="D9" s="141"/>
      <c r="E9" s="136"/>
      <c r="F9" s="139"/>
      <c r="G9" s="139"/>
      <c r="H9" s="51"/>
      <c r="I9" s="52"/>
      <c r="J9" s="50"/>
    </row>
    <row r="10" spans="1:10" ht="48.75" customHeight="1">
      <c r="A10" s="134"/>
      <c r="B10" s="124"/>
      <c r="C10" s="124"/>
      <c r="D10" s="124"/>
      <c r="E10" s="137"/>
      <c r="F10" s="140"/>
      <c r="G10" s="140"/>
      <c r="H10" s="49"/>
      <c r="I10" s="53"/>
      <c r="J10" s="50"/>
    </row>
    <row r="11" spans="1:10">
      <c r="A11" s="54" t="s">
        <v>3</v>
      </c>
      <c r="B11" s="54" t="s">
        <v>4</v>
      </c>
      <c r="C11" s="54" t="s">
        <v>5</v>
      </c>
      <c r="D11" s="54" t="s">
        <v>6</v>
      </c>
      <c r="E11" s="55" t="s">
        <v>7</v>
      </c>
      <c r="F11" s="55" t="s">
        <v>8</v>
      </c>
      <c r="G11" s="55" t="s">
        <v>9</v>
      </c>
      <c r="H11" s="53"/>
      <c r="I11" s="53"/>
      <c r="J11" s="50"/>
    </row>
    <row r="12" spans="1:10">
      <c r="A12" s="54">
        <v>1</v>
      </c>
      <c r="B12" s="54"/>
      <c r="C12" s="54">
        <v>1</v>
      </c>
      <c r="D12" s="54"/>
      <c r="E12" s="57" t="s">
        <v>150</v>
      </c>
      <c r="F12" s="58">
        <v>102761</v>
      </c>
      <c r="G12" s="58">
        <v>111453</v>
      </c>
      <c r="H12" s="53"/>
      <c r="I12" s="53"/>
      <c r="J12" s="50"/>
    </row>
    <row r="13" spans="1:10">
      <c r="A13" s="54">
        <v>2</v>
      </c>
      <c r="B13" s="54"/>
      <c r="C13" s="54">
        <v>2</v>
      </c>
      <c r="D13" s="54"/>
      <c r="E13" s="56" t="s">
        <v>149</v>
      </c>
      <c r="F13" s="58">
        <v>21169</v>
      </c>
      <c r="G13" s="58">
        <v>16291</v>
      </c>
      <c r="H13" s="53"/>
      <c r="I13" s="53"/>
      <c r="J13" s="50"/>
    </row>
    <row r="14" spans="1:10">
      <c r="A14" s="54">
        <v>3</v>
      </c>
      <c r="B14" s="54">
        <v>1</v>
      </c>
      <c r="C14" s="54"/>
      <c r="D14" s="54"/>
      <c r="E14" s="64" t="s">
        <v>151</v>
      </c>
      <c r="F14" s="58">
        <f>SUM(F12:F13)</f>
        <v>123930</v>
      </c>
      <c r="G14" s="58">
        <f>SUM(G12:G13)</f>
        <v>127744</v>
      </c>
      <c r="H14" s="53"/>
      <c r="I14" s="53"/>
      <c r="J14" s="50"/>
    </row>
    <row r="15" spans="1:10">
      <c r="A15" s="54">
        <v>4</v>
      </c>
      <c r="B15" s="54"/>
      <c r="C15" s="54">
        <v>1</v>
      </c>
      <c r="D15" s="54"/>
      <c r="E15" s="64" t="s">
        <v>153</v>
      </c>
      <c r="F15" s="58">
        <f>SUM(F16:F17)</f>
        <v>11171</v>
      </c>
      <c r="G15" s="58">
        <f>SUM(G16:G17)</f>
        <v>9295</v>
      </c>
      <c r="H15" s="53"/>
      <c r="I15" s="53"/>
      <c r="J15" s="50"/>
    </row>
    <row r="16" spans="1:10">
      <c r="A16" s="54">
        <v>5</v>
      </c>
      <c r="B16" s="54"/>
      <c r="C16" s="54"/>
      <c r="D16" s="54"/>
      <c r="E16" s="57" t="s">
        <v>99</v>
      </c>
      <c r="F16" s="58">
        <v>5238</v>
      </c>
      <c r="G16" s="58">
        <v>4767</v>
      </c>
      <c r="H16" s="53"/>
      <c r="I16" s="53"/>
      <c r="J16" s="50"/>
    </row>
    <row r="17" spans="1:10">
      <c r="A17" s="54">
        <v>6</v>
      </c>
      <c r="B17" s="54"/>
      <c r="C17" s="54"/>
      <c r="D17" s="54"/>
      <c r="E17" s="59" t="s">
        <v>25</v>
      </c>
      <c r="F17" s="58">
        <v>5933</v>
      </c>
      <c r="G17" s="58">
        <v>4528</v>
      </c>
      <c r="H17" s="53"/>
      <c r="I17" s="53"/>
      <c r="J17" s="50"/>
    </row>
    <row r="18" spans="1:10">
      <c r="A18" s="54">
        <v>7</v>
      </c>
      <c r="B18" s="54"/>
      <c r="C18" s="54">
        <v>2</v>
      </c>
      <c r="D18" s="54"/>
      <c r="E18" s="59" t="s">
        <v>154</v>
      </c>
      <c r="F18" s="58">
        <v>27734</v>
      </c>
      <c r="G18" s="58">
        <v>28000</v>
      </c>
      <c r="H18" s="53"/>
      <c r="I18" s="53"/>
      <c r="J18" s="50"/>
    </row>
    <row r="19" spans="1:10">
      <c r="A19" s="54">
        <v>8</v>
      </c>
      <c r="B19" s="54"/>
      <c r="C19" s="54"/>
      <c r="D19" s="54"/>
      <c r="E19" s="59" t="s">
        <v>26</v>
      </c>
      <c r="F19" s="58">
        <v>27734</v>
      </c>
      <c r="G19" s="58">
        <v>28000</v>
      </c>
      <c r="H19" s="53"/>
      <c r="I19" s="53"/>
      <c r="J19" s="50"/>
    </row>
    <row r="20" spans="1:10">
      <c r="A20" s="54">
        <v>9</v>
      </c>
      <c r="B20" s="54"/>
      <c r="C20" s="54">
        <v>3</v>
      </c>
      <c r="D20" s="54"/>
      <c r="E20" s="57" t="s">
        <v>27</v>
      </c>
      <c r="F20" s="58">
        <v>2834</v>
      </c>
      <c r="G20" s="58">
        <v>2548</v>
      </c>
      <c r="H20" s="53"/>
      <c r="I20" s="53"/>
      <c r="J20" s="50"/>
    </row>
    <row r="21" spans="1:10">
      <c r="A21" s="54">
        <v>10</v>
      </c>
      <c r="B21" s="54"/>
      <c r="C21" s="54">
        <v>4</v>
      </c>
      <c r="D21" s="54"/>
      <c r="E21" s="57" t="s">
        <v>155</v>
      </c>
      <c r="F21" s="58">
        <v>1960</v>
      </c>
      <c r="G21" s="58">
        <v>1960</v>
      </c>
      <c r="H21" s="53"/>
      <c r="I21" s="53"/>
      <c r="J21" s="50"/>
    </row>
    <row r="22" spans="1:10">
      <c r="A22" s="54">
        <v>11</v>
      </c>
      <c r="B22" s="54"/>
      <c r="C22" s="54"/>
      <c r="D22" s="54"/>
      <c r="E22" s="59" t="s">
        <v>103</v>
      </c>
      <c r="F22" s="58">
        <v>1960</v>
      </c>
      <c r="G22" s="58">
        <v>1960</v>
      </c>
      <c r="H22" s="53"/>
      <c r="I22" s="53"/>
      <c r="J22" s="50"/>
    </row>
    <row r="23" spans="1:10">
      <c r="A23" s="54">
        <v>12</v>
      </c>
      <c r="B23" s="54"/>
      <c r="C23" s="54">
        <v>5</v>
      </c>
      <c r="D23" s="54"/>
      <c r="E23" s="57" t="s">
        <v>156</v>
      </c>
      <c r="F23" s="58">
        <v>1834</v>
      </c>
      <c r="G23" s="58">
        <v>855</v>
      </c>
      <c r="H23" s="53"/>
      <c r="I23" s="53"/>
      <c r="J23" s="50"/>
    </row>
    <row r="24" spans="1:10">
      <c r="A24" s="54">
        <v>13</v>
      </c>
      <c r="B24" s="54">
        <v>2</v>
      </c>
      <c r="C24" s="54"/>
      <c r="D24" s="54"/>
      <c r="E24" s="64" t="s">
        <v>37</v>
      </c>
      <c r="F24" s="58">
        <f>SUM(F15+F18+F20+F21+F23)</f>
        <v>45533</v>
      </c>
      <c r="G24" s="58">
        <f>SUM(G15+G18+G20+G21+G23)</f>
        <v>42658</v>
      </c>
      <c r="H24" s="53"/>
      <c r="I24" s="53"/>
      <c r="J24" s="50"/>
    </row>
    <row r="25" spans="1:10">
      <c r="A25" s="54">
        <v>14</v>
      </c>
      <c r="B25" s="54">
        <v>3</v>
      </c>
      <c r="C25" s="54"/>
      <c r="D25" s="54"/>
      <c r="E25" s="59" t="s">
        <v>38</v>
      </c>
      <c r="F25" s="58">
        <v>1453</v>
      </c>
      <c r="G25" s="58">
        <v>1120</v>
      </c>
      <c r="H25" s="53"/>
      <c r="I25" s="53"/>
      <c r="J25" s="50"/>
    </row>
    <row r="26" spans="1:10">
      <c r="A26" s="54">
        <v>15</v>
      </c>
      <c r="B26" s="54">
        <v>4</v>
      </c>
      <c r="C26" s="54"/>
      <c r="D26" s="54"/>
      <c r="E26" s="59" t="s">
        <v>109</v>
      </c>
      <c r="F26" s="58">
        <v>0</v>
      </c>
      <c r="G26" s="58">
        <v>0</v>
      </c>
      <c r="H26" s="53"/>
      <c r="I26" s="53"/>
      <c r="J26" s="50"/>
    </row>
    <row r="27" spans="1:10">
      <c r="A27" s="54">
        <v>16</v>
      </c>
      <c r="B27" s="54"/>
      <c r="C27" s="54"/>
      <c r="D27" s="54"/>
      <c r="E27" s="59" t="s">
        <v>110</v>
      </c>
      <c r="F27" s="58">
        <f>SUM(F14,F24,F25,F26)</f>
        <v>170916</v>
      </c>
      <c r="G27" s="58">
        <f>SUM(G14,G24,G25,G26)</f>
        <v>171522</v>
      </c>
      <c r="H27" s="53"/>
      <c r="I27" s="53"/>
      <c r="J27" s="50"/>
    </row>
    <row r="28" spans="1:10">
      <c r="A28" s="54">
        <v>17</v>
      </c>
      <c r="B28" s="54">
        <v>5</v>
      </c>
      <c r="C28" s="54"/>
      <c r="D28" s="54"/>
      <c r="E28" s="64" t="s">
        <v>111</v>
      </c>
      <c r="F28" s="58">
        <v>0</v>
      </c>
      <c r="G28" s="58">
        <v>0</v>
      </c>
      <c r="H28" s="53"/>
      <c r="I28" s="53"/>
      <c r="J28" s="50"/>
    </row>
    <row r="29" spans="1:10">
      <c r="A29" s="54">
        <v>18</v>
      </c>
      <c r="B29" s="54">
        <v>6</v>
      </c>
      <c r="C29" s="54"/>
      <c r="D29" s="54"/>
      <c r="E29" s="59" t="s">
        <v>152</v>
      </c>
      <c r="F29" s="58">
        <v>84</v>
      </c>
      <c r="G29" s="58">
        <v>100</v>
      </c>
      <c r="H29" s="53"/>
      <c r="I29" s="53"/>
      <c r="J29" s="50"/>
    </row>
    <row r="30" spans="1:10">
      <c r="A30" s="54">
        <v>19</v>
      </c>
      <c r="B30" s="54">
        <v>7</v>
      </c>
      <c r="C30" s="54"/>
      <c r="D30" s="54"/>
      <c r="E30" s="59" t="s">
        <v>112</v>
      </c>
      <c r="F30" s="58">
        <v>1000</v>
      </c>
      <c r="G30" s="58">
        <v>900</v>
      </c>
      <c r="H30" s="53"/>
      <c r="I30" s="53"/>
      <c r="J30" s="50"/>
    </row>
    <row r="31" spans="1:10">
      <c r="A31" s="54">
        <v>20</v>
      </c>
      <c r="B31" s="54"/>
      <c r="C31" s="54"/>
      <c r="D31" s="54"/>
      <c r="E31" s="59" t="s">
        <v>113</v>
      </c>
      <c r="F31" s="58">
        <f>SUM(F28:F30)</f>
        <v>1084</v>
      </c>
      <c r="G31" s="58">
        <f>SUM(G28:G30)</f>
        <v>1000</v>
      </c>
      <c r="H31" s="53"/>
      <c r="I31" s="53"/>
      <c r="J31" s="50"/>
    </row>
    <row r="32" spans="1:10">
      <c r="A32" s="54">
        <v>21</v>
      </c>
      <c r="B32" s="54"/>
      <c r="C32" s="54"/>
      <c r="D32" s="54"/>
      <c r="E32" s="59" t="s">
        <v>114</v>
      </c>
      <c r="F32" s="58">
        <f>SUM(F27,F31)</f>
        <v>172000</v>
      </c>
      <c r="G32" s="58">
        <f>SUM(G27,G31)</f>
        <v>172522</v>
      </c>
      <c r="H32" s="53"/>
      <c r="I32" s="53"/>
      <c r="J32" s="50"/>
    </row>
    <row r="33" spans="1:10">
      <c r="A33" s="54">
        <v>22</v>
      </c>
      <c r="B33" s="54"/>
      <c r="C33" s="54"/>
      <c r="D33" s="54"/>
      <c r="E33" s="59" t="s">
        <v>35</v>
      </c>
      <c r="F33" s="58">
        <v>58000</v>
      </c>
      <c r="G33" s="58">
        <v>121137</v>
      </c>
      <c r="H33" s="50"/>
      <c r="I33" s="50"/>
      <c r="J33" s="50"/>
    </row>
    <row r="34" spans="1:10">
      <c r="A34" s="54">
        <v>23</v>
      </c>
      <c r="B34" s="54"/>
      <c r="C34" s="54"/>
      <c r="D34" s="54"/>
      <c r="E34" s="59" t="s">
        <v>66</v>
      </c>
      <c r="F34" s="58">
        <v>0</v>
      </c>
      <c r="G34" s="58">
        <v>0</v>
      </c>
      <c r="H34" s="50"/>
      <c r="I34" s="50"/>
      <c r="J34" s="50"/>
    </row>
    <row r="35" spans="1:10">
      <c r="A35" s="54">
        <v>24</v>
      </c>
      <c r="B35" s="54"/>
      <c r="C35" s="54"/>
      <c r="D35" s="54"/>
      <c r="E35" s="59" t="s">
        <v>65</v>
      </c>
      <c r="F35" s="58">
        <v>58000</v>
      </c>
      <c r="G35" s="58">
        <v>121137</v>
      </c>
      <c r="H35" s="50"/>
      <c r="I35" s="50"/>
      <c r="J35" s="50"/>
    </row>
    <row r="36" spans="1:10">
      <c r="A36" s="54">
        <v>25</v>
      </c>
      <c r="B36" s="54"/>
      <c r="C36" s="54"/>
      <c r="D36" s="54"/>
      <c r="E36" s="59" t="s">
        <v>115</v>
      </c>
      <c r="F36" s="58">
        <v>0</v>
      </c>
      <c r="G36" s="58">
        <v>0</v>
      </c>
      <c r="H36" s="50"/>
      <c r="I36" s="50"/>
      <c r="J36" s="50"/>
    </row>
    <row r="37" spans="1:10">
      <c r="A37" s="54">
        <v>26</v>
      </c>
      <c r="B37" s="54"/>
      <c r="C37" s="54"/>
      <c r="D37" s="54"/>
      <c r="E37" s="59" t="s">
        <v>76</v>
      </c>
      <c r="F37" s="58">
        <f>SUM(F32,F35,F36)</f>
        <v>230000</v>
      </c>
      <c r="G37" s="58">
        <f>SUM(G32,G35,G36)</f>
        <v>293659</v>
      </c>
      <c r="H37" s="50"/>
      <c r="I37" s="50"/>
      <c r="J37" s="50"/>
    </row>
    <row r="40" spans="1:10">
      <c r="E40" s="61"/>
    </row>
  </sheetData>
  <mergeCells count="11">
    <mergeCell ref="G8:G10"/>
    <mergeCell ref="A2:G2"/>
    <mergeCell ref="A3:H3"/>
    <mergeCell ref="A4:G4"/>
    <mergeCell ref="A7:I7"/>
    <mergeCell ref="A8:A10"/>
    <mergeCell ref="B8:B10"/>
    <mergeCell ref="C8:C10"/>
    <mergeCell ref="D8:D10"/>
    <mergeCell ref="E8:E10"/>
    <mergeCell ref="F8:F10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verticalDpi="72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91"/>
  <sheetViews>
    <sheetView tabSelected="1" topLeftCell="A85" workbookViewId="0">
      <selection activeCell="D89" sqref="D89"/>
    </sheetView>
  </sheetViews>
  <sheetFormatPr defaultRowHeight="15"/>
  <cols>
    <col min="1" max="1" width="3.42578125" style="13" customWidth="1"/>
    <col min="2" max="2" width="2.7109375" style="13" customWidth="1"/>
    <col min="3" max="3" width="2.85546875" style="13" customWidth="1"/>
    <col min="4" max="4" width="32.28515625" style="13" customWidth="1"/>
    <col min="5" max="5" width="9.42578125" style="13" customWidth="1"/>
    <col min="6" max="6" width="10.140625" style="13" customWidth="1"/>
    <col min="7" max="7" width="2.85546875" style="13" customWidth="1"/>
    <col min="8" max="16384" width="9.140625" style="13"/>
  </cols>
  <sheetData>
    <row r="1" spans="1:7">
      <c r="A1" s="143" t="s">
        <v>94</v>
      </c>
      <c r="B1" s="143"/>
      <c r="C1" s="143"/>
      <c r="D1" s="143"/>
      <c r="E1" s="143"/>
      <c r="F1" s="143"/>
      <c r="G1" s="143"/>
    </row>
    <row r="2" spans="1:7">
      <c r="A2" s="143" t="s">
        <v>244</v>
      </c>
      <c r="B2" s="143"/>
      <c r="C2" s="143"/>
      <c r="D2" s="143"/>
      <c r="E2" s="143"/>
      <c r="F2" s="143"/>
      <c r="G2" s="143"/>
    </row>
    <row r="3" spans="1:7">
      <c r="A3" s="143" t="s">
        <v>245</v>
      </c>
      <c r="B3" s="144"/>
      <c r="C3" s="144"/>
      <c r="D3" s="144"/>
      <c r="E3" s="144"/>
      <c r="F3" s="144"/>
      <c r="G3" s="144"/>
    </row>
    <row r="4" spans="1:7">
      <c r="A4" s="1"/>
      <c r="B4" s="1"/>
      <c r="C4" s="1"/>
      <c r="D4" s="1"/>
      <c r="E4" s="1"/>
      <c r="F4" s="1" t="s">
        <v>221</v>
      </c>
      <c r="G4" s="84"/>
    </row>
    <row r="5" spans="1:7" ht="48" customHeight="1">
      <c r="A5" s="76" t="s">
        <v>80</v>
      </c>
      <c r="B5" s="75" t="s">
        <v>20</v>
      </c>
      <c r="C5" s="71" t="s">
        <v>64</v>
      </c>
      <c r="D5" s="30" t="s">
        <v>1</v>
      </c>
      <c r="E5" s="29" t="s">
        <v>223</v>
      </c>
      <c r="F5" s="29" t="s">
        <v>246</v>
      </c>
      <c r="G5" s="75" t="s">
        <v>14</v>
      </c>
    </row>
    <row r="6" spans="1:7" ht="12" customHeight="1">
      <c r="A6" s="32" t="s">
        <v>3</v>
      </c>
      <c r="B6" s="32" t="s">
        <v>4</v>
      </c>
      <c r="C6" s="32" t="s">
        <v>5</v>
      </c>
      <c r="D6" s="11" t="s">
        <v>6</v>
      </c>
      <c r="E6" s="79" t="s">
        <v>7</v>
      </c>
      <c r="F6" s="79" t="s">
        <v>8</v>
      </c>
      <c r="G6" s="79" t="s">
        <v>9</v>
      </c>
    </row>
    <row r="7" spans="1:7">
      <c r="A7" s="72">
        <v>1</v>
      </c>
      <c r="B7" s="32">
        <v>1</v>
      </c>
      <c r="C7" s="32"/>
      <c r="D7" s="12" t="s">
        <v>104</v>
      </c>
      <c r="E7" s="74">
        <f>SUM(E8:E11)</f>
        <v>47969</v>
      </c>
      <c r="F7" s="74">
        <f>SUM(F8:F11)</f>
        <v>48380</v>
      </c>
      <c r="G7" s="74">
        <v>11</v>
      </c>
    </row>
    <row r="8" spans="1:7">
      <c r="A8" s="79">
        <v>2</v>
      </c>
      <c r="B8" s="32"/>
      <c r="C8" s="32"/>
      <c r="D8" s="12" t="s">
        <v>11</v>
      </c>
      <c r="E8" s="74">
        <v>34484</v>
      </c>
      <c r="F8" s="74">
        <v>34409</v>
      </c>
      <c r="G8" s="74"/>
    </row>
    <row r="9" spans="1:7">
      <c r="A9" s="79">
        <v>3</v>
      </c>
      <c r="B9" s="32"/>
      <c r="C9" s="32"/>
      <c r="D9" s="12" t="s">
        <v>15</v>
      </c>
      <c r="E9" s="74">
        <v>9205</v>
      </c>
      <c r="F9" s="74">
        <v>9181</v>
      </c>
      <c r="G9" s="74"/>
    </row>
    <row r="10" spans="1:7">
      <c r="A10" s="79">
        <v>4</v>
      </c>
      <c r="B10" s="32"/>
      <c r="C10" s="32"/>
      <c r="D10" s="12" t="s">
        <v>107</v>
      </c>
      <c r="E10" s="74">
        <v>4280</v>
      </c>
      <c r="F10" s="74">
        <v>4790</v>
      </c>
      <c r="G10" s="74"/>
    </row>
    <row r="11" spans="1:7">
      <c r="A11" s="79">
        <v>5</v>
      </c>
      <c r="B11" s="32"/>
      <c r="C11" s="32"/>
      <c r="D11" s="34" t="s">
        <v>63</v>
      </c>
      <c r="E11" s="74">
        <v>0</v>
      </c>
      <c r="F11" s="74">
        <v>0</v>
      </c>
      <c r="G11" s="74"/>
    </row>
    <row r="12" spans="1:7">
      <c r="A12" s="79">
        <v>6</v>
      </c>
      <c r="B12" s="32">
        <v>2</v>
      </c>
      <c r="C12" s="32"/>
      <c r="D12" s="34" t="s">
        <v>81</v>
      </c>
      <c r="E12" s="74">
        <f>SUM(E66)</f>
        <v>112363</v>
      </c>
      <c r="F12" s="74">
        <f>SUM(F66)</f>
        <v>109131</v>
      </c>
      <c r="G12" s="74">
        <f>SUM(G66)</f>
        <v>16</v>
      </c>
    </row>
    <row r="13" spans="1:7" ht="16.5" customHeight="1">
      <c r="A13" s="79">
        <v>7</v>
      </c>
      <c r="B13" s="32"/>
      <c r="C13" s="32">
        <v>1</v>
      </c>
      <c r="D13" s="12" t="s">
        <v>157</v>
      </c>
      <c r="E13" s="74">
        <f>SUM(E14:E17)</f>
        <v>5500</v>
      </c>
      <c r="F13" s="74">
        <f>SUM(F14:F17)</f>
        <v>5670</v>
      </c>
      <c r="G13" s="74">
        <v>0</v>
      </c>
    </row>
    <row r="14" spans="1:7" ht="16.5" customHeight="1">
      <c r="A14" s="79">
        <v>8</v>
      </c>
      <c r="B14" s="32"/>
      <c r="C14" s="32"/>
      <c r="D14" s="12" t="s">
        <v>11</v>
      </c>
      <c r="E14" s="74">
        <v>3240</v>
      </c>
      <c r="F14" s="74">
        <v>3240</v>
      </c>
      <c r="G14" s="74"/>
    </row>
    <row r="15" spans="1:7" ht="16.5" customHeight="1">
      <c r="A15" s="79">
        <v>9</v>
      </c>
      <c r="B15" s="32"/>
      <c r="C15" s="32"/>
      <c r="D15" s="12" t="s">
        <v>15</v>
      </c>
      <c r="E15" s="74">
        <v>875</v>
      </c>
      <c r="F15" s="74">
        <v>875</v>
      </c>
      <c r="G15" s="74"/>
    </row>
    <row r="16" spans="1:7" ht="17.25" customHeight="1">
      <c r="A16" s="79">
        <v>10</v>
      </c>
      <c r="B16" s="32"/>
      <c r="C16" s="32"/>
      <c r="D16" s="12" t="s">
        <v>107</v>
      </c>
      <c r="E16" s="74">
        <v>1385</v>
      </c>
      <c r="F16" s="74">
        <v>1555</v>
      </c>
      <c r="G16" s="74"/>
    </row>
    <row r="17" spans="1:7" ht="17.25" customHeight="1">
      <c r="A17" s="79">
        <v>11</v>
      </c>
      <c r="B17" s="32"/>
      <c r="C17" s="32"/>
      <c r="D17" s="12" t="s">
        <v>167</v>
      </c>
      <c r="E17" s="74">
        <v>0</v>
      </c>
      <c r="F17" s="74">
        <v>0</v>
      </c>
      <c r="G17" s="74"/>
    </row>
    <row r="18" spans="1:7" ht="24" customHeight="1">
      <c r="A18" s="79">
        <v>12</v>
      </c>
      <c r="B18" s="32"/>
      <c r="C18" s="32">
        <v>2</v>
      </c>
      <c r="D18" s="12" t="s">
        <v>247</v>
      </c>
      <c r="E18" s="74">
        <v>2500</v>
      </c>
      <c r="F18" s="74">
        <f>SUM(F19:F21)</f>
        <v>6388</v>
      </c>
      <c r="G18" s="74"/>
    </row>
    <row r="19" spans="1:7" ht="15" customHeight="1">
      <c r="A19" s="79"/>
      <c r="B19" s="79"/>
      <c r="C19" s="79"/>
      <c r="D19" s="12" t="s">
        <v>11</v>
      </c>
      <c r="E19" s="74">
        <v>0</v>
      </c>
      <c r="F19" s="74">
        <v>2233</v>
      </c>
      <c r="G19" s="74"/>
    </row>
    <row r="20" spans="1:7" ht="14.25" customHeight="1">
      <c r="A20" s="79"/>
      <c r="B20" s="79"/>
      <c r="C20" s="79"/>
      <c r="D20" s="12" t="s">
        <v>15</v>
      </c>
      <c r="E20" s="74">
        <v>0</v>
      </c>
      <c r="F20" s="74">
        <v>610</v>
      </c>
      <c r="G20" s="74"/>
    </row>
    <row r="21" spans="1:7" ht="12.75" customHeight="1">
      <c r="A21" s="79">
        <v>13</v>
      </c>
      <c r="B21" s="32"/>
      <c r="C21" s="32"/>
      <c r="D21" s="12" t="s">
        <v>107</v>
      </c>
      <c r="E21" s="74">
        <v>2500</v>
      </c>
      <c r="F21" s="74">
        <v>3545</v>
      </c>
      <c r="G21" s="74"/>
    </row>
    <row r="22" spans="1:7" ht="15.75" customHeight="1">
      <c r="A22" s="79">
        <v>14</v>
      </c>
      <c r="B22" s="32"/>
      <c r="C22" s="32">
        <v>3</v>
      </c>
      <c r="D22" s="12" t="s">
        <v>82</v>
      </c>
      <c r="E22" s="74">
        <v>160</v>
      </c>
      <c r="F22" s="74">
        <v>700</v>
      </c>
      <c r="G22" s="74"/>
    </row>
    <row r="23" spans="1:7" ht="15.75" customHeight="1">
      <c r="A23" s="79">
        <v>15</v>
      </c>
      <c r="B23" s="32"/>
      <c r="C23" s="32"/>
      <c r="D23" s="12" t="s">
        <v>107</v>
      </c>
      <c r="E23" s="74">
        <v>160</v>
      </c>
      <c r="F23" s="74">
        <v>700</v>
      </c>
      <c r="G23" s="74"/>
    </row>
    <row r="24" spans="1:7" ht="18" customHeight="1">
      <c r="A24" s="79">
        <v>16</v>
      </c>
      <c r="B24" s="32"/>
      <c r="C24" s="32">
        <v>4</v>
      </c>
      <c r="D24" s="12" t="s">
        <v>17</v>
      </c>
      <c r="E24" s="74">
        <v>450</v>
      </c>
      <c r="F24" s="74">
        <v>373</v>
      </c>
      <c r="G24" s="74"/>
    </row>
    <row r="25" spans="1:7" ht="12.75" customHeight="1">
      <c r="A25" s="79">
        <v>17</v>
      </c>
      <c r="B25" s="32"/>
      <c r="C25" s="32"/>
      <c r="D25" s="12" t="s">
        <v>107</v>
      </c>
      <c r="E25" s="74">
        <v>450</v>
      </c>
      <c r="F25" s="74">
        <v>373</v>
      </c>
      <c r="G25" s="74"/>
    </row>
    <row r="26" spans="1:7" ht="16.5" customHeight="1">
      <c r="A26" s="79">
        <v>18</v>
      </c>
      <c r="B26" s="32"/>
      <c r="C26" s="32">
        <v>5</v>
      </c>
      <c r="D26" s="12" t="s">
        <v>108</v>
      </c>
      <c r="E26" s="74">
        <v>1415</v>
      </c>
      <c r="F26" s="74">
        <v>500</v>
      </c>
      <c r="G26" s="74"/>
    </row>
    <row r="27" spans="1:7" ht="18" customHeight="1">
      <c r="A27" s="79">
        <v>19</v>
      </c>
      <c r="B27" s="32"/>
      <c r="C27" s="32"/>
      <c r="D27" s="12" t="s">
        <v>107</v>
      </c>
      <c r="E27" s="74">
        <v>1415</v>
      </c>
      <c r="F27" s="74">
        <v>500</v>
      </c>
      <c r="G27" s="74"/>
    </row>
    <row r="28" spans="1:7" ht="18" customHeight="1">
      <c r="A28" s="79">
        <v>20</v>
      </c>
      <c r="B28" s="32"/>
      <c r="C28" s="32">
        <v>6</v>
      </c>
      <c r="D28" s="12" t="s">
        <v>12</v>
      </c>
      <c r="E28" s="36">
        <v>3030</v>
      </c>
      <c r="F28" s="36">
        <v>3030</v>
      </c>
      <c r="G28" s="36"/>
    </row>
    <row r="29" spans="1:7" ht="13.5" customHeight="1">
      <c r="A29" s="79">
        <v>21</v>
      </c>
      <c r="B29" s="32"/>
      <c r="C29" s="32"/>
      <c r="D29" s="12" t="s">
        <v>107</v>
      </c>
      <c r="E29" s="36">
        <v>3030</v>
      </c>
      <c r="F29" s="36">
        <v>3030</v>
      </c>
      <c r="G29" s="36"/>
    </row>
    <row r="30" spans="1:7" ht="17.25" customHeight="1">
      <c r="A30" s="79">
        <v>22</v>
      </c>
      <c r="B30" s="32"/>
      <c r="C30" s="32">
        <v>7</v>
      </c>
      <c r="D30" s="12" t="s">
        <v>100</v>
      </c>
      <c r="E30" s="36">
        <f>SUM(E31:E35)</f>
        <v>55960</v>
      </c>
      <c r="F30" s="36">
        <f>SUM(F31:F35)</f>
        <v>60392</v>
      </c>
      <c r="G30" s="36">
        <v>2</v>
      </c>
    </row>
    <row r="31" spans="1:7" ht="16.5" customHeight="1">
      <c r="A31" s="79">
        <v>23</v>
      </c>
      <c r="B31" s="32"/>
      <c r="C31" s="32"/>
      <c r="D31" s="12" t="s">
        <v>11</v>
      </c>
      <c r="E31" s="36">
        <v>3658</v>
      </c>
      <c r="F31" s="36">
        <v>3685</v>
      </c>
      <c r="G31" s="36"/>
    </row>
    <row r="32" spans="1:7" ht="14.25" customHeight="1">
      <c r="A32" s="79">
        <v>24</v>
      </c>
      <c r="B32" s="32"/>
      <c r="C32" s="32"/>
      <c r="D32" s="12" t="s">
        <v>15</v>
      </c>
      <c r="E32" s="36">
        <v>1005</v>
      </c>
      <c r="F32" s="36">
        <v>1009</v>
      </c>
      <c r="G32" s="36"/>
    </row>
    <row r="33" spans="1:7" ht="12" customHeight="1">
      <c r="A33" s="79">
        <v>25</v>
      </c>
      <c r="B33" s="32"/>
      <c r="C33" s="32"/>
      <c r="D33" s="12" t="s">
        <v>107</v>
      </c>
      <c r="E33" s="36">
        <v>2782</v>
      </c>
      <c r="F33" s="36">
        <v>5336</v>
      </c>
      <c r="G33" s="36"/>
    </row>
    <row r="34" spans="1:7" ht="13.5" customHeight="1">
      <c r="A34" s="79">
        <v>26</v>
      </c>
      <c r="B34" s="32"/>
      <c r="C34" s="32"/>
      <c r="D34" s="12" t="s">
        <v>167</v>
      </c>
      <c r="E34" s="36">
        <v>48515</v>
      </c>
      <c r="F34" s="36">
        <v>50362</v>
      </c>
      <c r="G34" s="36"/>
    </row>
    <row r="35" spans="1:7" ht="12.75" customHeight="1">
      <c r="A35" s="79">
        <v>27</v>
      </c>
      <c r="B35" s="79"/>
      <c r="C35" s="79"/>
      <c r="D35" s="12" t="s">
        <v>83</v>
      </c>
      <c r="E35" s="36">
        <v>0</v>
      </c>
      <c r="F35" s="36">
        <v>0</v>
      </c>
      <c r="G35" s="36"/>
    </row>
    <row r="36" spans="1:7" ht="15.75" customHeight="1">
      <c r="A36" s="79">
        <v>28</v>
      </c>
      <c r="B36" s="32"/>
      <c r="C36" s="32">
        <v>8</v>
      </c>
      <c r="D36" s="12" t="s">
        <v>86</v>
      </c>
      <c r="E36" s="36">
        <f>SUM(E37:E39)</f>
        <v>9200</v>
      </c>
      <c r="F36" s="36">
        <f>SUM(F37:F39)</f>
        <v>9860</v>
      </c>
      <c r="G36" s="36">
        <v>2</v>
      </c>
    </row>
    <row r="37" spans="1:7" ht="14.25" customHeight="1">
      <c r="A37" s="79">
        <v>29</v>
      </c>
      <c r="B37" s="32"/>
      <c r="C37" s="32"/>
      <c r="D37" s="12" t="s">
        <v>11</v>
      </c>
      <c r="E37" s="36">
        <v>3187</v>
      </c>
      <c r="F37" s="36">
        <v>3337</v>
      </c>
      <c r="G37" s="36"/>
    </row>
    <row r="38" spans="1:7" ht="16.5" customHeight="1">
      <c r="A38" s="79">
        <v>30</v>
      </c>
      <c r="B38" s="32"/>
      <c r="C38" s="32"/>
      <c r="D38" s="12" t="s">
        <v>15</v>
      </c>
      <c r="E38" s="36">
        <v>878</v>
      </c>
      <c r="F38" s="36">
        <v>915</v>
      </c>
      <c r="G38" s="36"/>
    </row>
    <row r="39" spans="1:7" ht="15" customHeight="1">
      <c r="A39" s="79">
        <v>31</v>
      </c>
      <c r="B39" s="32"/>
      <c r="C39" s="32"/>
      <c r="D39" s="12" t="s">
        <v>107</v>
      </c>
      <c r="E39" s="36">
        <v>5135</v>
      </c>
      <c r="F39" s="36">
        <v>5608</v>
      </c>
      <c r="G39" s="36"/>
    </row>
    <row r="40" spans="1:7" ht="16.5" customHeight="1">
      <c r="A40" s="79">
        <v>32</v>
      </c>
      <c r="B40" s="32"/>
      <c r="C40" s="32">
        <v>9</v>
      </c>
      <c r="D40" s="86" t="s">
        <v>87</v>
      </c>
      <c r="E40" s="36">
        <v>570</v>
      </c>
      <c r="F40" s="36">
        <v>570</v>
      </c>
      <c r="G40" s="36"/>
    </row>
    <row r="41" spans="1:7" ht="15" customHeight="1">
      <c r="A41" s="79">
        <v>33</v>
      </c>
      <c r="B41" s="32"/>
      <c r="C41" s="32"/>
      <c r="D41" s="12" t="s">
        <v>107</v>
      </c>
      <c r="E41" s="36">
        <v>570</v>
      </c>
      <c r="F41" s="36">
        <v>570</v>
      </c>
      <c r="G41" s="36"/>
    </row>
    <row r="42" spans="1:7" ht="18" customHeight="1">
      <c r="A42" s="79">
        <v>34</v>
      </c>
      <c r="B42" s="32"/>
      <c r="C42" s="32">
        <v>10</v>
      </c>
      <c r="D42" s="86" t="s">
        <v>88</v>
      </c>
      <c r="E42" s="36">
        <v>405</v>
      </c>
      <c r="F42" s="36">
        <v>405</v>
      </c>
      <c r="G42" s="36"/>
    </row>
    <row r="43" spans="1:7" ht="14.25" customHeight="1">
      <c r="A43" s="79">
        <v>35</v>
      </c>
      <c r="B43" s="32"/>
      <c r="C43" s="32"/>
      <c r="D43" s="12" t="s">
        <v>107</v>
      </c>
      <c r="E43" s="36">
        <v>405</v>
      </c>
      <c r="F43" s="36">
        <v>405</v>
      </c>
      <c r="G43" s="36"/>
    </row>
    <row r="44" spans="1:7" ht="18" customHeight="1">
      <c r="A44" s="79">
        <v>36</v>
      </c>
      <c r="B44" s="32"/>
      <c r="C44" s="32">
        <v>11</v>
      </c>
      <c r="D44" s="86" t="s">
        <v>89</v>
      </c>
      <c r="E44" s="36">
        <v>827</v>
      </c>
      <c r="F44" s="36">
        <v>827</v>
      </c>
      <c r="G44" s="36"/>
    </row>
    <row r="45" spans="1:7" ht="16.5" customHeight="1">
      <c r="A45" s="79">
        <v>37</v>
      </c>
      <c r="B45" s="32"/>
      <c r="C45" s="32"/>
      <c r="D45" s="12" t="s">
        <v>95</v>
      </c>
      <c r="E45" s="36">
        <v>827</v>
      </c>
      <c r="F45" s="36">
        <v>827</v>
      </c>
      <c r="G45" s="36"/>
    </row>
    <row r="46" spans="1:7" ht="40.5" customHeight="1">
      <c r="A46" s="76" t="s">
        <v>80</v>
      </c>
      <c r="B46" s="75" t="s">
        <v>20</v>
      </c>
      <c r="C46" s="71" t="s">
        <v>64</v>
      </c>
      <c r="D46" s="30" t="s">
        <v>1</v>
      </c>
      <c r="E46" s="29" t="s">
        <v>223</v>
      </c>
      <c r="F46" s="29" t="s">
        <v>246</v>
      </c>
      <c r="G46" s="75" t="s">
        <v>14</v>
      </c>
    </row>
    <row r="47" spans="1:7" ht="16.5" customHeight="1">
      <c r="A47" s="79">
        <v>38</v>
      </c>
      <c r="B47" s="41"/>
      <c r="C47" s="41">
        <v>12</v>
      </c>
      <c r="D47" s="34" t="s">
        <v>105</v>
      </c>
      <c r="E47" s="36">
        <f t="shared" ref="E47:F47" si="0">SUM(E48:E50)</f>
        <v>5060</v>
      </c>
      <c r="F47" s="36">
        <f t="shared" si="0"/>
        <v>4400</v>
      </c>
      <c r="G47" s="65">
        <v>1</v>
      </c>
    </row>
    <row r="48" spans="1:7" ht="16.5" customHeight="1">
      <c r="A48" s="79">
        <v>39</v>
      </c>
      <c r="B48" s="41"/>
      <c r="C48" s="41"/>
      <c r="D48" s="34" t="s">
        <v>11</v>
      </c>
      <c r="E48" s="36">
        <v>3392</v>
      </c>
      <c r="F48" s="36">
        <v>2819</v>
      </c>
      <c r="G48" s="65"/>
    </row>
    <row r="49" spans="1:7" ht="16.5" customHeight="1">
      <c r="A49" s="79">
        <v>40</v>
      </c>
      <c r="B49" s="41"/>
      <c r="C49" s="41"/>
      <c r="D49" s="34" t="s">
        <v>106</v>
      </c>
      <c r="E49" s="36">
        <v>924</v>
      </c>
      <c r="F49" s="36">
        <v>769</v>
      </c>
      <c r="G49" s="65"/>
    </row>
    <row r="50" spans="1:7" ht="16.5" customHeight="1">
      <c r="A50" s="79">
        <v>41</v>
      </c>
      <c r="B50" s="41"/>
      <c r="C50" s="41"/>
      <c r="D50" s="34" t="s">
        <v>107</v>
      </c>
      <c r="E50" s="36">
        <v>744</v>
      </c>
      <c r="F50" s="36">
        <v>812</v>
      </c>
      <c r="G50" s="65"/>
    </row>
    <row r="51" spans="1:7" ht="16.5" customHeight="1">
      <c r="A51" s="79">
        <v>42</v>
      </c>
      <c r="B51" s="79"/>
      <c r="C51" s="79">
        <v>13</v>
      </c>
      <c r="D51" s="12" t="s">
        <v>230</v>
      </c>
      <c r="E51" s="36">
        <f t="shared" ref="E51:F51" si="1">SUM(E52:E54)</f>
        <v>3341</v>
      </c>
      <c r="F51" s="36">
        <f t="shared" si="1"/>
        <v>0</v>
      </c>
      <c r="G51" s="65">
        <v>1</v>
      </c>
    </row>
    <row r="52" spans="1:7" ht="16.5" customHeight="1">
      <c r="A52" s="79">
        <v>43</v>
      </c>
      <c r="B52" s="79"/>
      <c r="C52" s="79"/>
      <c r="D52" s="12" t="s">
        <v>11</v>
      </c>
      <c r="E52" s="36">
        <v>1836</v>
      </c>
      <c r="F52" s="36">
        <v>0</v>
      </c>
      <c r="G52" s="65"/>
    </row>
    <row r="53" spans="1:7" ht="16.5" customHeight="1">
      <c r="A53" s="79">
        <v>44</v>
      </c>
      <c r="B53" s="79"/>
      <c r="C53" s="79"/>
      <c r="D53" s="12" t="s">
        <v>15</v>
      </c>
      <c r="E53" s="36">
        <v>505</v>
      </c>
      <c r="F53" s="36">
        <v>0</v>
      </c>
      <c r="G53" s="65"/>
    </row>
    <row r="54" spans="1:7" ht="16.5" customHeight="1">
      <c r="A54" s="79">
        <v>45</v>
      </c>
      <c r="B54" s="79"/>
      <c r="C54" s="79"/>
      <c r="D54" s="12" t="s">
        <v>107</v>
      </c>
      <c r="E54" s="36">
        <v>1000</v>
      </c>
      <c r="F54" s="36">
        <v>0</v>
      </c>
      <c r="G54" s="65"/>
    </row>
    <row r="55" spans="1:7" ht="18.75" customHeight="1">
      <c r="A55" s="79">
        <v>46</v>
      </c>
      <c r="B55" s="32"/>
      <c r="C55" s="32">
        <v>14</v>
      </c>
      <c r="D55" s="12" t="s">
        <v>90</v>
      </c>
      <c r="E55" s="36">
        <v>0</v>
      </c>
      <c r="F55" s="36">
        <v>0</v>
      </c>
      <c r="G55" s="36"/>
    </row>
    <row r="56" spans="1:7" ht="18.75" customHeight="1">
      <c r="A56" s="79">
        <v>47</v>
      </c>
      <c r="B56" s="32"/>
      <c r="C56" s="32"/>
      <c r="D56" s="12" t="s">
        <v>167</v>
      </c>
      <c r="E56" s="36">
        <v>0</v>
      </c>
      <c r="F56" s="36">
        <v>0</v>
      </c>
      <c r="G56" s="36"/>
    </row>
    <row r="57" spans="1:7" ht="15.75" customHeight="1">
      <c r="A57" s="79">
        <v>48</v>
      </c>
      <c r="B57" s="32"/>
      <c r="C57" s="32">
        <v>15</v>
      </c>
      <c r="D57" s="12" t="s">
        <v>13</v>
      </c>
      <c r="E57" s="36">
        <f t="shared" ref="E57:F57" si="2">SUM(E58:E59)</f>
        <v>14000</v>
      </c>
      <c r="F57" s="36">
        <f t="shared" si="2"/>
        <v>9000</v>
      </c>
      <c r="G57" s="36">
        <v>10</v>
      </c>
    </row>
    <row r="58" spans="1:7" ht="18" customHeight="1">
      <c r="A58" s="79">
        <v>49</v>
      </c>
      <c r="B58" s="32"/>
      <c r="C58" s="32"/>
      <c r="D58" s="12" t="s">
        <v>11</v>
      </c>
      <c r="E58" s="36">
        <v>12335</v>
      </c>
      <c r="F58" s="36">
        <v>7930</v>
      </c>
      <c r="G58" s="36"/>
    </row>
    <row r="59" spans="1:7">
      <c r="A59" s="79">
        <v>50</v>
      </c>
      <c r="B59" s="32"/>
      <c r="C59" s="32"/>
      <c r="D59" s="12" t="s">
        <v>15</v>
      </c>
      <c r="E59" s="36">
        <v>1665</v>
      </c>
      <c r="F59" s="36">
        <v>1070</v>
      </c>
      <c r="G59" s="36"/>
    </row>
    <row r="60" spans="1:7" ht="26.25" customHeight="1">
      <c r="A60" s="79">
        <v>51</v>
      </c>
      <c r="B60" s="32"/>
      <c r="C60" s="32">
        <v>16</v>
      </c>
      <c r="D60" s="12" t="s">
        <v>91</v>
      </c>
      <c r="E60" s="36">
        <f>SUM(E61:E63)</f>
        <v>7945</v>
      </c>
      <c r="F60" s="36">
        <f>SUM(F61:F63)</f>
        <v>3416</v>
      </c>
      <c r="G60" s="36"/>
    </row>
    <row r="61" spans="1:7">
      <c r="A61" s="79">
        <v>52</v>
      </c>
      <c r="B61" s="79"/>
      <c r="C61" s="79"/>
      <c r="D61" s="12" t="s">
        <v>160</v>
      </c>
      <c r="E61" s="36">
        <v>1645</v>
      </c>
      <c r="F61" s="36">
        <v>1416</v>
      </c>
      <c r="G61" s="36"/>
    </row>
    <row r="62" spans="1:7">
      <c r="A62" s="79">
        <v>53</v>
      </c>
      <c r="B62" s="79"/>
      <c r="C62" s="79"/>
      <c r="D62" s="12" t="s">
        <v>161</v>
      </c>
      <c r="E62" s="36">
        <v>3000</v>
      </c>
      <c r="F62" s="36">
        <v>2000</v>
      </c>
      <c r="G62" s="36"/>
    </row>
    <row r="63" spans="1:7">
      <c r="A63" s="79">
        <v>54</v>
      </c>
      <c r="B63" s="79"/>
      <c r="C63" s="79"/>
      <c r="D63" s="12" t="s">
        <v>162</v>
      </c>
      <c r="E63" s="36">
        <v>3300</v>
      </c>
      <c r="F63" s="36">
        <v>0</v>
      </c>
      <c r="G63" s="36"/>
    </row>
    <row r="64" spans="1:7">
      <c r="A64" s="79">
        <v>55</v>
      </c>
      <c r="B64" s="32"/>
      <c r="C64" s="32">
        <v>17</v>
      </c>
      <c r="D64" s="12" t="s">
        <v>158</v>
      </c>
      <c r="E64" s="36">
        <v>2000</v>
      </c>
      <c r="F64" s="36">
        <v>3600</v>
      </c>
      <c r="G64" s="36"/>
    </row>
    <row r="65" spans="1:7">
      <c r="A65" s="79">
        <v>56</v>
      </c>
      <c r="B65" s="32"/>
      <c r="C65" s="32"/>
      <c r="D65" s="12" t="s">
        <v>159</v>
      </c>
      <c r="E65" s="36">
        <v>2000</v>
      </c>
      <c r="F65" s="36">
        <v>3600</v>
      </c>
      <c r="G65" s="65"/>
    </row>
    <row r="66" spans="1:7" ht="15.75" customHeight="1">
      <c r="A66" s="79">
        <v>57</v>
      </c>
      <c r="B66" s="32"/>
      <c r="C66" s="32"/>
      <c r="D66" s="12" t="s">
        <v>231</v>
      </c>
      <c r="E66" s="36">
        <f>SUM(E67:E72)</f>
        <v>112363</v>
      </c>
      <c r="F66" s="36">
        <f>SUM(F67:F72)</f>
        <v>109131</v>
      </c>
      <c r="G66" s="36">
        <f>SUM(G13:G65)</f>
        <v>16</v>
      </c>
    </row>
    <row r="67" spans="1:7" ht="15.75" customHeight="1">
      <c r="A67" s="79">
        <v>58</v>
      </c>
      <c r="B67" s="32"/>
      <c r="C67" s="32"/>
      <c r="D67" s="12" t="s">
        <v>11</v>
      </c>
      <c r="E67" s="36">
        <v>27648</v>
      </c>
      <c r="F67" s="36">
        <v>23244</v>
      </c>
      <c r="G67" s="36"/>
    </row>
    <row r="68" spans="1:7" ht="15.75" customHeight="1">
      <c r="A68" s="79">
        <v>59</v>
      </c>
      <c r="B68" s="32"/>
      <c r="C68" s="32"/>
      <c r="D68" s="12" t="s">
        <v>15</v>
      </c>
      <c r="E68" s="36">
        <v>5852</v>
      </c>
      <c r="F68" s="36">
        <v>5248</v>
      </c>
      <c r="G68" s="36"/>
    </row>
    <row r="69" spans="1:7" ht="17.25" customHeight="1">
      <c r="A69" s="79">
        <v>60</v>
      </c>
      <c r="B69" s="32"/>
      <c r="C69" s="32"/>
      <c r="D69" s="12" t="s">
        <v>107</v>
      </c>
      <c r="E69" s="36">
        <v>19576</v>
      </c>
      <c r="F69" s="36">
        <v>22434</v>
      </c>
      <c r="G69" s="36"/>
    </row>
    <row r="70" spans="1:7" ht="17.25" customHeight="1">
      <c r="A70" s="79">
        <v>61</v>
      </c>
      <c r="B70" s="79"/>
      <c r="C70" s="79"/>
      <c r="D70" s="12" t="s">
        <v>159</v>
      </c>
      <c r="E70" s="36">
        <v>9945</v>
      </c>
      <c r="F70" s="36">
        <v>7016</v>
      </c>
      <c r="G70" s="36"/>
    </row>
    <row r="71" spans="1:7" ht="15.75" customHeight="1">
      <c r="A71" s="79">
        <v>62</v>
      </c>
      <c r="B71" s="32"/>
      <c r="C71" s="32"/>
      <c r="D71" s="12" t="s">
        <v>167</v>
      </c>
      <c r="E71" s="36">
        <v>49342</v>
      </c>
      <c r="F71" s="36">
        <v>51189</v>
      </c>
      <c r="G71" s="36"/>
    </row>
    <row r="72" spans="1:7">
      <c r="A72" s="79">
        <v>63</v>
      </c>
      <c r="B72" s="62"/>
      <c r="C72" s="62"/>
      <c r="D72" s="34" t="s">
        <v>83</v>
      </c>
      <c r="E72" s="36">
        <v>0</v>
      </c>
      <c r="F72" s="36">
        <v>0</v>
      </c>
      <c r="G72" s="65"/>
    </row>
    <row r="73" spans="1:7">
      <c r="A73" s="79">
        <v>64</v>
      </c>
      <c r="B73" s="32">
        <v>3</v>
      </c>
      <c r="C73" s="32"/>
      <c r="D73" s="12" t="s">
        <v>96</v>
      </c>
      <c r="E73" s="36">
        <f>SUM(E74:E76)</f>
        <v>16200</v>
      </c>
      <c r="F73" s="36">
        <f>SUM(F74:F76)</f>
        <v>58724</v>
      </c>
      <c r="G73" s="65"/>
    </row>
    <row r="74" spans="1:7">
      <c r="A74" s="79">
        <v>65</v>
      </c>
      <c r="B74" s="32"/>
      <c r="C74" s="32">
        <v>1</v>
      </c>
      <c r="D74" s="34" t="s">
        <v>85</v>
      </c>
      <c r="E74" s="36">
        <v>12700</v>
      </c>
      <c r="F74" s="36">
        <v>17900</v>
      </c>
      <c r="G74" s="65"/>
    </row>
    <row r="75" spans="1:7">
      <c r="A75" s="79">
        <v>67</v>
      </c>
      <c r="B75" s="32"/>
      <c r="C75" s="32">
        <v>2</v>
      </c>
      <c r="D75" s="12" t="s">
        <v>84</v>
      </c>
      <c r="E75" s="36">
        <v>2500</v>
      </c>
      <c r="F75" s="36">
        <v>39824</v>
      </c>
      <c r="G75" s="65"/>
    </row>
    <row r="76" spans="1:7">
      <c r="A76" s="79">
        <v>68</v>
      </c>
      <c r="B76" s="32"/>
      <c r="C76" s="32">
        <v>3</v>
      </c>
      <c r="D76" s="12" t="s">
        <v>92</v>
      </c>
      <c r="E76" s="36">
        <v>1000</v>
      </c>
      <c r="F76" s="36">
        <v>1000</v>
      </c>
      <c r="G76" s="65"/>
    </row>
    <row r="77" spans="1:7">
      <c r="A77" s="79">
        <v>69</v>
      </c>
      <c r="B77" s="32">
        <v>4</v>
      </c>
      <c r="C77" s="32"/>
      <c r="D77" s="12" t="s">
        <v>93</v>
      </c>
      <c r="E77" s="36">
        <v>53468</v>
      </c>
      <c r="F77" s="36">
        <v>73485</v>
      </c>
      <c r="G77" s="65"/>
    </row>
    <row r="78" spans="1:7">
      <c r="A78" s="79">
        <v>70</v>
      </c>
      <c r="B78" s="32"/>
      <c r="C78" s="32"/>
      <c r="D78" s="12" t="s">
        <v>232</v>
      </c>
      <c r="E78" s="36">
        <f>SUM(E7+E12)</f>
        <v>160332</v>
      </c>
      <c r="F78" s="36">
        <f>SUM(F7+F12)</f>
        <v>157511</v>
      </c>
      <c r="G78" s="36"/>
    </row>
    <row r="79" spans="1:7">
      <c r="A79" s="79">
        <v>71</v>
      </c>
      <c r="B79" s="32"/>
      <c r="C79" s="32"/>
      <c r="D79" s="12" t="s">
        <v>11</v>
      </c>
      <c r="E79" s="36">
        <v>62132</v>
      </c>
      <c r="F79" s="36">
        <v>57653</v>
      </c>
      <c r="G79" s="36"/>
    </row>
    <row r="80" spans="1:7">
      <c r="A80" s="79">
        <v>72</v>
      </c>
      <c r="B80" s="32"/>
      <c r="C80" s="32"/>
      <c r="D80" s="12" t="s">
        <v>15</v>
      </c>
      <c r="E80" s="36">
        <v>15057</v>
      </c>
      <c r="F80" s="36">
        <v>14429</v>
      </c>
      <c r="G80" s="36"/>
    </row>
    <row r="81" spans="1:7">
      <c r="A81" s="79">
        <v>73</v>
      </c>
      <c r="B81" s="32"/>
      <c r="C81" s="32"/>
      <c r="D81" s="12" t="s">
        <v>107</v>
      </c>
      <c r="E81" s="36">
        <v>23856</v>
      </c>
      <c r="F81" s="36">
        <v>27224</v>
      </c>
      <c r="G81" s="36"/>
    </row>
    <row r="82" spans="1:7">
      <c r="A82" s="79">
        <v>74</v>
      </c>
      <c r="B82" s="79"/>
      <c r="C82" s="79"/>
      <c r="D82" s="12" t="s">
        <v>159</v>
      </c>
      <c r="E82" s="36">
        <v>9945</v>
      </c>
      <c r="F82" s="36">
        <v>7016</v>
      </c>
      <c r="G82" s="36"/>
    </row>
    <row r="83" spans="1:7">
      <c r="A83" s="79">
        <v>75</v>
      </c>
      <c r="B83" s="32"/>
      <c r="C83" s="32"/>
      <c r="D83" s="12" t="s">
        <v>167</v>
      </c>
      <c r="E83" s="36">
        <v>49342</v>
      </c>
      <c r="F83" s="36">
        <v>51189</v>
      </c>
      <c r="G83" s="36"/>
    </row>
    <row r="84" spans="1:7">
      <c r="A84" s="79">
        <v>76</v>
      </c>
      <c r="B84" s="32"/>
      <c r="C84" s="32"/>
      <c r="D84" s="34" t="s">
        <v>85</v>
      </c>
      <c r="E84" s="36">
        <v>12700</v>
      </c>
      <c r="F84" s="36">
        <v>17900</v>
      </c>
      <c r="G84" s="36"/>
    </row>
    <row r="85" spans="1:7">
      <c r="A85" s="79">
        <v>77</v>
      </c>
      <c r="B85" s="32"/>
      <c r="C85" s="32"/>
      <c r="D85" s="12" t="s">
        <v>84</v>
      </c>
      <c r="E85" s="36">
        <v>2500</v>
      </c>
      <c r="F85" s="36">
        <v>39824</v>
      </c>
      <c r="G85" s="36"/>
    </row>
    <row r="86" spans="1:7">
      <c r="A86" s="79">
        <v>78</v>
      </c>
      <c r="B86" s="32"/>
      <c r="C86" s="32"/>
      <c r="D86" s="12" t="s">
        <v>92</v>
      </c>
      <c r="E86" s="36">
        <v>1000</v>
      </c>
      <c r="F86" s="36">
        <v>1000</v>
      </c>
      <c r="G86" s="36"/>
    </row>
    <row r="87" spans="1:7">
      <c r="A87" s="79">
        <v>79</v>
      </c>
      <c r="B87" s="32"/>
      <c r="C87" s="32"/>
      <c r="D87" s="12" t="s">
        <v>16</v>
      </c>
      <c r="E87" s="36">
        <v>53468</v>
      </c>
      <c r="F87" s="36">
        <v>73485</v>
      </c>
      <c r="G87" s="36"/>
    </row>
    <row r="88" spans="1:7" ht="16.5" customHeight="1">
      <c r="A88" s="79">
        <v>80</v>
      </c>
      <c r="B88" s="32">
        <v>5</v>
      </c>
      <c r="C88" s="32"/>
      <c r="D88" s="12" t="s">
        <v>242</v>
      </c>
      <c r="E88" s="36">
        <v>0</v>
      </c>
      <c r="F88" s="36">
        <v>3939</v>
      </c>
      <c r="G88" s="36"/>
    </row>
    <row r="89" spans="1:7">
      <c r="A89" s="79">
        <v>81</v>
      </c>
      <c r="B89" s="32"/>
      <c r="C89" s="32"/>
      <c r="D89" s="12" t="s">
        <v>260</v>
      </c>
      <c r="E89" s="36">
        <f>SUM(E7+E12+E73+E77)</f>
        <v>230000</v>
      </c>
      <c r="F89" s="36">
        <f>SUM(F7+F12+F73+F77+F88)</f>
        <v>293659</v>
      </c>
      <c r="G89" s="36">
        <v>27</v>
      </c>
    </row>
    <row r="90" spans="1:7">
      <c r="A90" s="31"/>
    </row>
    <row r="91" spans="1:7">
      <c r="A91" s="31"/>
    </row>
  </sheetData>
  <mergeCells count="3">
    <mergeCell ref="A1:G1"/>
    <mergeCell ref="A2:G2"/>
    <mergeCell ref="A3:G3"/>
  </mergeCells>
  <pageMargins left="0.31496062992125984" right="0.31496062992125984" top="0.74803149606299213" bottom="0.74803149606299213" header="0.31496062992125984" footer="0.31496062992125984"/>
  <pageSetup paperSize="9" orientation="portrait" verticalDpi="72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5"/>
  <sheetViews>
    <sheetView topLeftCell="A13" workbookViewId="0">
      <selection activeCell="D12" sqref="D12"/>
    </sheetView>
  </sheetViews>
  <sheetFormatPr defaultRowHeight="15"/>
  <cols>
    <col min="1" max="1" width="4.5703125" style="13" customWidth="1"/>
    <col min="2" max="2" width="35.42578125" style="13" customWidth="1"/>
    <col min="3" max="3" width="18.85546875" style="13" customWidth="1"/>
    <col min="4" max="4" width="19.140625" style="13" customWidth="1"/>
    <col min="5" max="16384" width="9.140625" style="13"/>
  </cols>
  <sheetData>
    <row r="1" spans="1:10">
      <c r="A1" s="121"/>
      <c r="B1" s="122"/>
      <c r="C1" s="122"/>
      <c r="D1" s="122"/>
      <c r="E1" s="44"/>
      <c r="F1" s="44"/>
      <c r="G1" s="44"/>
      <c r="H1" s="44"/>
    </row>
    <row r="2" spans="1:10">
      <c r="A2" s="121" t="s">
        <v>134</v>
      </c>
      <c r="B2" s="121"/>
      <c r="C2" s="121"/>
      <c r="D2" s="121"/>
      <c r="E2" s="43"/>
      <c r="F2" s="43"/>
      <c r="G2" s="43"/>
      <c r="H2" s="44"/>
    </row>
    <row r="3" spans="1:10">
      <c r="A3" s="121" t="s">
        <v>236</v>
      </c>
      <c r="B3" s="121"/>
      <c r="C3" s="121"/>
      <c r="D3" s="121"/>
      <c r="E3" s="43"/>
      <c r="F3" s="43"/>
      <c r="G3" s="43"/>
      <c r="H3" s="43"/>
    </row>
    <row r="4" spans="1:10">
      <c r="A4" s="43"/>
      <c r="B4" s="121" t="s">
        <v>239</v>
      </c>
      <c r="C4" s="121"/>
      <c r="D4" s="121"/>
      <c r="E4" s="43"/>
      <c r="F4" s="43"/>
      <c r="G4" s="43"/>
      <c r="H4" s="43"/>
      <c r="I4" s="43"/>
      <c r="J4" s="43"/>
    </row>
    <row r="5" spans="1:10">
      <c r="A5" s="145"/>
      <c r="B5" s="145"/>
      <c r="C5" s="145"/>
      <c r="D5" s="145"/>
    </row>
    <row r="6" spans="1:10">
      <c r="A6" s="145"/>
      <c r="B6" s="145"/>
      <c r="C6" s="145"/>
      <c r="D6" s="145"/>
    </row>
    <row r="7" spans="1:10">
      <c r="A7" s="46"/>
      <c r="B7" s="46"/>
      <c r="C7" s="46"/>
      <c r="D7" s="46"/>
    </row>
    <row r="8" spans="1:10">
      <c r="A8" s="46"/>
      <c r="B8" s="46"/>
      <c r="C8" s="46"/>
      <c r="D8" s="46"/>
    </row>
    <row r="9" spans="1:10">
      <c r="A9" s="1"/>
      <c r="B9" s="145" t="s">
        <v>97</v>
      </c>
      <c r="C9" s="145"/>
      <c r="D9" s="145"/>
      <c r="E9" s="145"/>
    </row>
    <row r="10" spans="1:10">
      <c r="A10" s="1"/>
      <c r="B10" s="145" t="s">
        <v>248</v>
      </c>
      <c r="C10" s="145"/>
      <c r="D10" s="145"/>
      <c r="E10" s="145"/>
    </row>
    <row r="11" spans="1:10">
      <c r="A11" s="1"/>
      <c r="B11" s="116"/>
      <c r="C11" s="116"/>
      <c r="D11" s="116" t="s">
        <v>221</v>
      </c>
      <c r="E11" s="116"/>
    </row>
    <row r="12" spans="1:10" ht="24.75">
      <c r="A12" s="14" t="s">
        <v>0</v>
      </c>
      <c r="B12" s="11" t="s">
        <v>1</v>
      </c>
      <c r="C12" s="33" t="s">
        <v>223</v>
      </c>
      <c r="D12" s="33" t="s">
        <v>246</v>
      </c>
    </row>
    <row r="13" spans="1:10">
      <c r="A13" s="45" t="s">
        <v>3</v>
      </c>
      <c r="B13" s="66" t="s">
        <v>4</v>
      </c>
      <c r="C13" s="79" t="s">
        <v>5</v>
      </c>
      <c r="D13" s="79" t="s">
        <v>6</v>
      </c>
    </row>
    <row r="14" spans="1:10">
      <c r="A14" s="45">
        <v>1</v>
      </c>
      <c r="B14" s="11" t="s">
        <v>119</v>
      </c>
      <c r="C14" s="37"/>
      <c r="D14" s="37"/>
    </row>
    <row r="15" spans="1:10" ht="24.75">
      <c r="A15" s="79">
        <v>2</v>
      </c>
      <c r="B15" s="12" t="s">
        <v>224</v>
      </c>
      <c r="C15" s="19">
        <v>1629</v>
      </c>
      <c r="D15" s="19">
        <v>1840</v>
      </c>
    </row>
    <row r="16" spans="1:10" ht="24.75">
      <c r="A16" s="79">
        <v>3</v>
      </c>
      <c r="B16" s="12" t="s">
        <v>165</v>
      </c>
      <c r="C16" s="19">
        <v>827</v>
      </c>
      <c r="D16" s="19">
        <v>827</v>
      </c>
    </row>
    <row r="17" spans="1:4" ht="24.75">
      <c r="A17" s="79">
        <v>4</v>
      </c>
      <c r="B17" s="12" t="s">
        <v>166</v>
      </c>
      <c r="C17" s="19">
        <v>44844</v>
      </c>
      <c r="D17" s="19">
        <v>46480</v>
      </c>
    </row>
    <row r="18" spans="1:4">
      <c r="A18" s="79">
        <v>5</v>
      </c>
      <c r="B18" s="12" t="s">
        <v>120</v>
      </c>
      <c r="C18" s="19">
        <v>492</v>
      </c>
      <c r="D18" s="19">
        <v>492</v>
      </c>
    </row>
    <row r="19" spans="1:4">
      <c r="A19" s="79">
        <v>6</v>
      </c>
      <c r="B19" s="12" t="s">
        <v>233</v>
      </c>
      <c r="C19" s="19">
        <v>600</v>
      </c>
      <c r="D19" s="19">
        <v>600</v>
      </c>
    </row>
    <row r="20" spans="1:4">
      <c r="A20" s="79">
        <v>7</v>
      </c>
      <c r="B20" s="67" t="s">
        <v>122</v>
      </c>
      <c r="C20" s="35">
        <v>0</v>
      </c>
      <c r="D20" s="35">
        <v>0</v>
      </c>
    </row>
    <row r="21" spans="1:4">
      <c r="A21" s="79">
        <v>8</v>
      </c>
      <c r="B21" s="67" t="s">
        <v>123</v>
      </c>
      <c r="C21" s="35">
        <v>0</v>
      </c>
      <c r="D21" s="35">
        <v>0</v>
      </c>
    </row>
    <row r="22" spans="1:4">
      <c r="A22" s="79">
        <v>9</v>
      </c>
      <c r="B22" s="67" t="s">
        <v>124</v>
      </c>
      <c r="C22" s="35">
        <v>0</v>
      </c>
      <c r="D22" s="35">
        <v>0</v>
      </c>
    </row>
    <row r="23" spans="1:4">
      <c r="A23" s="79">
        <v>10</v>
      </c>
      <c r="B23" s="67" t="s">
        <v>121</v>
      </c>
      <c r="C23" s="19">
        <v>0</v>
      </c>
      <c r="D23" s="19">
        <v>0</v>
      </c>
    </row>
    <row r="24" spans="1:4">
      <c r="A24" s="79">
        <v>11</v>
      </c>
      <c r="B24" s="67" t="s">
        <v>125</v>
      </c>
      <c r="C24" s="19">
        <v>0</v>
      </c>
      <c r="D24" s="19">
        <v>0</v>
      </c>
    </row>
    <row r="25" spans="1:4">
      <c r="A25" s="79">
        <v>12</v>
      </c>
      <c r="B25" s="67" t="s">
        <v>126</v>
      </c>
      <c r="C25" s="19">
        <v>0</v>
      </c>
      <c r="D25" s="19">
        <v>0</v>
      </c>
    </row>
    <row r="26" spans="1:4">
      <c r="A26" s="79">
        <v>13</v>
      </c>
      <c r="B26" s="12" t="s">
        <v>127</v>
      </c>
      <c r="C26" s="19">
        <v>950</v>
      </c>
      <c r="D26" s="19">
        <v>950</v>
      </c>
    </row>
    <row r="27" spans="1:4">
      <c r="A27" s="79">
        <v>14</v>
      </c>
      <c r="B27" s="12" t="s">
        <v>128</v>
      </c>
      <c r="C27" s="19">
        <v>50</v>
      </c>
      <c r="D27" s="19">
        <v>50</v>
      </c>
    </row>
    <row r="28" spans="1:4">
      <c r="A28" s="79">
        <v>15</v>
      </c>
      <c r="B28" s="12" t="s">
        <v>129</v>
      </c>
      <c r="C28" s="19">
        <v>100</v>
      </c>
      <c r="D28" s="19">
        <v>100</v>
      </c>
    </row>
    <row r="29" spans="1:4">
      <c r="A29" s="79">
        <v>16</v>
      </c>
      <c r="B29" s="12" t="s">
        <v>130</v>
      </c>
      <c r="C29" s="19">
        <v>50</v>
      </c>
      <c r="D29" s="19">
        <v>50</v>
      </c>
    </row>
    <row r="30" spans="1:4">
      <c r="A30" s="79">
        <v>17</v>
      </c>
      <c r="B30" s="12" t="s">
        <v>131</v>
      </c>
      <c r="C30" s="19">
        <v>500</v>
      </c>
      <c r="D30" s="19">
        <v>500</v>
      </c>
    </row>
    <row r="31" spans="1:4">
      <c r="A31" s="79">
        <v>18</v>
      </c>
      <c r="B31" s="12" t="s">
        <v>132</v>
      </c>
      <c r="C31" s="19">
        <v>50</v>
      </c>
      <c r="D31" s="19">
        <v>50</v>
      </c>
    </row>
    <row r="32" spans="1:4">
      <c r="A32" s="79">
        <v>19</v>
      </c>
      <c r="B32" s="12" t="s">
        <v>133</v>
      </c>
      <c r="C32" s="19">
        <v>50</v>
      </c>
      <c r="D32" s="19">
        <v>50</v>
      </c>
    </row>
    <row r="33" spans="1:4">
      <c r="A33" s="79">
        <v>20</v>
      </c>
      <c r="B33" s="12" t="s">
        <v>225</v>
      </c>
      <c r="C33" s="19">
        <v>50</v>
      </c>
      <c r="D33" s="19">
        <v>50</v>
      </c>
    </row>
    <row r="34" spans="1:4">
      <c r="A34" s="79">
        <v>20</v>
      </c>
      <c r="B34" s="12" t="s">
        <v>226</v>
      </c>
      <c r="C34" s="19">
        <v>100</v>
      </c>
      <c r="D34" s="19">
        <v>100</v>
      </c>
    </row>
    <row r="35" spans="1:4">
      <c r="A35" s="79">
        <v>20</v>
      </c>
      <c r="B35" s="12" t="s">
        <v>168</v>
      </c>
      <c r="C35" s="19">
        <f>SUM(C15:C26)</f>
        <v>49342</v>
      </c>
      <c r="D35" s="19">
        <f>SUM(D15:D26)</f>
        <v>51189</v>
      </c>
    </row>
  </sheetData>
  <mergeCells count="8">
    <mergeCell ref="B9:E9"/>
    <mergeCell ref="B10:E10"/>
    <mergeCell ref="B4:D4"/>
    <mergeCell ref="A1:D1"/>
    <mergeCell ref="A2:D2"/>
    <mergeCell ref="A3:D3"/>
    <mergeCell ref="A5:D5"/>
    <mergeCell ref="A6:D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72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4:N35"/>
  <sheetViews>
    <sheetView topLeftCell="A16" workbookViewId="0">
      <selection activeCell="F24" sqref="F24"/>
    </sheetView>
  </sheetViews>
  <sheetFormatPr defaultRowHeight="15"/>
  <cols>
    <col min="1" max="1" width="3.28515625" style="13" customWidth="1"/>
    <col min="2" max="2" width="2.85546875" style="13" customWidth="1"/>
    <col min="3" max="3" width="3" style="13" customWidth="1"/>
    <col min="4" max="4" width="35.5703125" style="13" customWidth="1"/>
    <col min="5" max="5" width="9.5703125" style="13" customWidth="1"/>
    <col min="6" max="6" width="9.42578125" style="13" customWidth="1"/>
    <col min="7" max="16384" width="9.140625" style="13"/>
  </cols>
  <sheetData>
    <row r="4" spans="1:14" ht="15.75">
      <c r="A4" s="146" t="s">
        <v>249</v>
      </c>
      <c r="B4" s="146"/>
      <c r="C4" s="146"/>
      <c r="D4" s="146"/>
      <c r="E4" s="146"/>
      <c r="F4" s="146"/>
      <c r="G4" s="24"/>
      <c r="H4" s="24"/>
      <c r="I4" s="24"/>
      <c r="J4" s="24"/>
      <c r="K4" s="24"/>
      <c r="L4" s="24"/>
      <c r="M4" s="24"/>
      <c r="N4" s="24"/>
    </row>
    <row r="5" spans="1:14" ht="15.75">
      <c r="A5" s="120"/>
      <c r="B5" s="120"/>
      <c r="C5" s="120"/>
      <c r="D5" s="120"/>
      <c r="E5" s="120"/>
      <c r="F5" s="120"/>
      <c r="G5" s="24"/>
      <c r="H5" s="24"/>
      <c r="I5" s="24"/>
      <c r="J5" s="24"/>
      <c r="K5" s="24"/>
      <c r="L5" s="24"/>
      <c r="M5" s="24"/>
      <c r="N5" s="24"/>
    </row>
    <row r="6" spans="1:14">
      <c r="A6" s="145" t="s">
        <v>250</v>
      </c>
      <c r="B6" s="145"/>
      <c r="C6" s="145"/>
      <c r="D6" s="145"/>
      <c r="E6" s="145"/>
      <c r="F6" s="145"/>
    </row>
    <row r="7" spans="1:14">
      <c r="A7" s="1"/>
      <c r="B7" s="1"/>
      <c r="C7" s="1"/>
      <c r="D7" s="1"/>
      <c r="E7" s="1"/>
      <c r="F7" s="1" t="s">
        <v>221</v>
      </c>
    </row>
    <row r="8" spans="1:14" ht="47.25" customHeight="1">
      <c r="A8" s="69" t="s">
        <v>20</v>
      </c>
      <c r="B8" s="69" t="s">
        <v>64</v>
      </c>
      <c r="C8" s="69" t="s">
        <v>72</v>
      </c>
      <c r="D8" s="3" t="s">
        <v>69</v>
      </c>
      <c r="E8" s="29" t="s">
        <v>227</v>
      </c>
      <c r="F8" s="29" t="s">
        <v>251</v>
      </c>
    </row>
    <row r="9" spans="1:14">
      <c r="A9" s="25" t="s">
        <v>3</v>
      </c>
      <c r="B9" s="25" t="s">
        <v>4</v>
      </c>
      <c r="C9" s="25" t="s">
        <v>5</v>
      </c>
      <c r="D9" s="25" t="s">
        <v>6</v>
      </c>
      <c r="E9" s="37" t="s">
        <v>7</v>
      </c>
      <c r="F9" s="37" t="s">
        <v>8</v>
      </c>
    </row>
    <row r="10" spans="1:14">
      <c r="A10" s="38">
        <v>5</v>
      </c>
      <c r="B10" s="38"/>
      <c r="C10" s="38"/>
      <c r="D10" s="39" t="s">
        <v>102</v>
      </c>
      <c r="E10" s="37"/>
      <c r="F10" s="37"/>
    </row>
    <row r="11" spans="1:14">
      <c r="A11" s="32"/>
      <c r="B11" s="32">
        <v>1</v>
      </c>
      <c r="C11" s="32"/>
      <c r="D11" s="16" t="s">
        <v>73</v>
      </c>
      <c r="E11" s="19">
        <v>2500</v>
      </c>
      <c r="F11" s="19">
        <v>39824</v>
      </c>
    </row>
    <row r="12" spans="1:14">
      <c r="A12" s="25"/>
      <c r="B12" s="25">
        <v>2</v>
      </c>
      <c r="C12" s="25"/>
      <c r="D12" s="16" t="s">
        <v>70</v>
      </c>
      <c r="E12" s="19">
        <v>1000</v>
      </c>
      <c r="F12" s="19">
        <v>1000</v>
      </c>
    </row>
    <row r="13" spans="1:14">
      <c r="A13" s="32"/>
      <c r="B13" s="32">
        <v>3</v>
      </c>
      <c r="C13" s="32"/>
      <c r="D13" s="16" t="s">
        <v>228</v>
      </c>
      <c r="E13" s="19">
        <v>12700</v>
      </c>
      <c r="F13" s="19">
        <v>17900</v>
      </c>
    </row>
    <row r="14" spans="1:14">
      <c r="A14" s="25"/>
      <c r="B14" s="25"/>
      <c r="C14" s="25"/>
      <c r="D14" s="16" t="s">
        <v>2</v>
      </c>
      <c r="E14" s="19">
        <f>SUM(E11:E13)</f>
        <v>16200</v>
      </c>
      <c r="F14" s="19">
        <f>SUM(F11:F13)</f>
        <v>58724</v>
      </c>
    </row>
    <row r="19" spans="1:6">
      <c r="A19" s="1"/>
      <c r="B19" s="1"/>
      <c r="C19" s="1"/>
      <c r="D19" s="1"/>
      <c r="E19" s="1"/>
      <c r="F19" s="1"/>
    </row>
    <row r="20" spans="1:6" ht="15.75">
      <c r="A20" s="146" t="s">
        <v>252</v>
      </c>
      <c r="B20" s="146"/>
      <c r="C20" s="146"/>
      <c r="D20" s="146"/>
      <c r="E20" s="146"/>
      <c r="F20" s="146"/>
    </row>
    <row r="21" spans="1:6" ht="15.75">
      <c r="A21" s="120"/>
      <c r="B21" s="120"/>
      <c r="C21" s="120"/>
      <c r="D21" s="120"/>
      <c r="E21" s="120"/>
      <c r="F21" s="120"/>
    </row>
    <row r="22" spans="1:6" ht="30" customHeight="1">
      <c r="A22" s="147" t="s">
        <v>253</v>
      </c>
      <c r="B22" s="147"/>
      <c r="C22" s="147"/>
      <c r="D22" s="148"/>
      <c r="E22" s="149"/>
      <c r="F22" s="149"/>
    </row>
    <row r="23" spans="1:6">
      <c r="A23" s="1"/>
      <c r="B23" s="1"/>
      <c r="C23" s="1"/>
      <c r="D23" s="1"/>
      <c r="E23" s="1"/>
      <c r="F23" s="1" t="s">
        <v>221</v>
      </c>
    </row>
    <row r="24" spans="1:6" ht="65.25" customHeight="1">
      <c r="A24" s="70" t="s">
        <v>20</v>
      </c>
      <c r="B24" s="70" t="s">
        <v>64</v>
      </c>
      <c r="C24" s="70" t="s">
        <v>72</v>
      </c>
      <c r="D24" s="33" t="s">
        <v>71</v>
      </c>
      <c r="E24" s="29" t="s">
        <v>227</v>
      </c>
      <c r="F24" s="29" t="s">
        <v>251</v>
      </c>
    </row>
    <row r="25" spans="1:6">
      <c r="A25" s="25" t="s">
        <v>3</v>
      </c>
      <c r="B25" s="25" t="s">
        <v>4</v>
      </c>
      <c r="C25" s="25" t="s">
        <v>5</v>
      </c>
      <c r="D25" s="25" t="s">
        <v>6</v>
      </c>
      <c r="E25" s="37" t="s">
        <v>7</v>
      </c>
      <c r="F25" s="37" t="s">
        <v>8</v>
      </c>
    </row>
    <row r="26" spans="1:6">
      <c r="A26" s="25"/>
      <c r="B26" s="25"/>
      <c r="C26" s="25"/>
      <c r="D26" s="79" t="s">
        <v>163</v>
      </c>
      <c r="E26" s="37">
        <v>2500</v>
      </c>
      <c r="F26" s="37">
        <v>17900</v>
      </c>
    </row>
    <row r="27" spans="1:6">
      <c r="A27" s="25"/>
      <c r="B27" s="25"/>
      <c r="C27" s="25"/>
      <c r="D27" s="41"/>
      <c r="E27" s="37"/>
      <c r="F27" s="37"/>
    </row>
    <row r="28" spans="1:6">
      <c r="A28" s="25"/>
      <c r="B28" s="25"/>
      <c r="C28" s="25"/>
      <c r="D28" s="79"/>
      <c r="E28" s="37"/>
      <c r="F28" s="37"/>
    </row>
    <row r="29" spans="1:6">
      <c r="A29" s="25"/>
      <c r="B29" s="25"/>
      <c r="C29" s="25"/>
      <c r="D29" s="16"/>
      <c r="E29" s="19"/>
      <c r="F29" s="19"/>
    </row>
    <row r="35" spans="1:6">
      <c r="A35" s="26"/>
      <c r="B35" s="26"/>
      <c r="C35" s="26"/>
      <c r="D35" s="27"/>
      <c r="E35" s="27"/>
      <c r="F35" s="27"/>
    </row>
  </sheetData>
  <mergeCells count="4">
    <mergeCell ref="A4:F4"/>
    <mergeCell ref="A6:F6"/>
    <mergeCell ref="A20:F20"/>
    <mergeCell ref="A22:F22"/>
  </mergeCells>
  <pageMargins left="0.31496062992125984" right="0.31496062992125984" top="0.74803149606299213" bottom="0.74803149606299213" header="0.31496062992125984" footer="0.31496062992125984"/>
  <pageSetup paperSize="9" orientation="portrait" verticalDpi="72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H25"/>
  <sheetViews>
    <sheetView workbookViewId="0">
      <selection activeCell="D12" sqref="D12"/>
    </sheetView>
  </sheetViews>
  <sheetFormatPr defaultRowHeight="15"/>
  <cols>
    <col min="1" max="1" width="4" style="13" customWidth="1"/>
    <col min="2" max="2" width="5.140625" customWidth="1"/>
    <col min="3" max="3" width="28.28515625" customWidth="1"/>
    <col min="4" max="4" width="19.42578125" style="13" customWidth="1"/>
    <col min="5" max="5" width="21.5703125" style="13" customWidth="1"/>
  </cols>
  <sheetData>
    <row r="2" spans="1:8">
      <c r="B2" s="121" t="s">
        <v>98</v>
      </c>
      <c r="C2" s="122"/>
      <c r="D2" s="122"/>
      <c r="E2" s="122"/>
      <c r="F2" s="122"/>
      <c r="G2" s="4"/>
    </row>
    <row r="3" spans="1:8">
      <c r="B3" s="121" t="s">
        <v>254</v>
      </c>
      <c r="C3" s="122"/>
      <c r="D3" s="122"/>
      <c r="E3" s="122"/>
      <c r="F3" s="122"/>
      <c r="G3" s="4"/>
    </row>
    <row r="4" spans="1:8">
      <c r="B4" s="121" t="s">
        <v>255</v>
      </c>
      <c r="C4" s="122"/>
      <c r="D4" s="122"/>
      <c r="E4" s="122"/>
      <c r="F4" s="122"/>
      <c r="G4" s="4"/>
      <c r="H4" s="4"/>
    </row>
    <row r="6" spans="1:8" ht="15.75">
      <c r="B6" s="146" t="s">
        <v>97</v>
      </c>
      <c r="C6" s="146"/>
      <c r="D6" s="146"/>
      <c r="E6" s="146"/>
    </row>
    <row r="7" spans="1:8" ht="15.75">
      <c r="B7" s="146" t="s">
        <v>256</v>
      </c>
      <c r="C7" s="146"/>
      <c r="D7" s="146"/>
      <c r="E7" s="146"/>
    </row>
    <row r="8" spans="1:8" ht="15.75">
      <c r="B8" s="5"/>
      <c r="C8" s="5"/>
      <c r="D8" s="63"/>
      <c r="E8" s="63"/>
      <c r="G8" s="150"/>
      <c r="H8" s="151"/>
    </row>
    <row r="9" spans="1:8" ht="15.75">
      <c r="B9" s="6"/>
      <c r="C9" s="6"/>
      <c r="D9" s="6"/>
      <c r="E9" s="6"/>
      <c r="H9" s="2"/>
    </row>
    <row r="10" spans="1:8" ht="15.75">
      <c r="B10" s="6"/>
      <c r="C10" s="6"/>
      <c r="D10" s="6"/>
      <c r="E10" s="6" t="s">
        <v>221</v>
      </c>
      <c r="H10" s="2"/>
    </row>
    <row r="11" spans="1:8" ht="24">
      <c r="A11" s="77" t="s">
        <v>20</v>
      </c>
      <c r="B11" s="29" t="s">
        <v>64</v>
      </c>
      <c r="C11" s="30" t="s">
        <v>1</v>
      </c>
      <c r="D11" s="29" t="s">
        <v>223</v>
      </c>
      <c r="E11" s="29" t="s">
        <v>246</v>
      </c>
    </row>
    <row r="12" spans="1:8" ht="15.75">
      <c r="A12" s="73" t="s">
        <v>3</v>
      </c>
      <c r="B12" s="78" t="s">
        <v>4</v>
      </c>
      <c r="C12" s="78" t="s">
        <v>5</v>
      </c>
      <c r="D12" s="78" t="s">
        <v>6</v>
      </c>
      <c r="E12" s="78" t="s">
        <v>7</v>
      </c>
    </row>
    <row r="13" spans="1:8" ht="15.75">
      <c r="A13" s="16">
        <v>6</v>
      </c>
      <c r="B13" s="8"/>
      <c r="C13" s="9" t="s">
        <v>21</v>
      </c>
      <c r="D13" s="20"/>
      <c r="E13" s="20"/>
    </row>
    <row r="14" spans="1:8" ht="15.75">
      <c r="A14" s="16"/>
      <c r="B14" s="8">
        <v>1</v>
      </c>
      <c r="C14" s="10" t="s">
        <v>22</v>
      </c>
      <c r="D14" s="21">
        <v>53468</v>
      </c>
      <c r="E14" s="21">
        <v>38785</v>
      </c>
    </row>
    <row r="15" spans="1:8" ht="15.75">
      <c r="A15" s="16"/>
      <c r="B15" s="8"/>
      <c r="C15" s="9" t="s">
        <v>39</v>
      </c>
      <c r="D15" s="21">
        <v>24071</v>
      </c>
      <c r="E15" s="21">
        <v>8585</v>
      </c>
    </row>
    <row r="16" spans="1:8" ht="15.75">
      <c r="A16" s="16"/>
      <c r="B16" s="8"/>
      <c r="C16" s="9" t="s">
        <v>40</v>
      </c>
      <c r="D16" s="21">
        <v>29397</v>
      </c>
      <c r="E16" s="21">
        <v>30200</v>
      </c>
    </row>
    <row r="17" spans="1:5" ht="15.75">
      <c r="A17" s="16"/>
      <c r="B17" s="8">
        <v>2</v>
      </c>
      <c r="C17" s="9" t="s">
        <v>41</v>
      </c>
      <c r="D17" s="21">
        <v>0</v>
      </c>
      <c r="E17" s="21">
        <v>34700</v>
      </c>
    </row>
    <row r="18" spans="1:5" ht="15.75">
      <c r="A18" s="16"/>
      <c r="B18" s="8"/>
      <c r="C18" s="7" t="s">
        <v>42</v>
      </c>
      <c r="D18" s="21">
        <f>SUM(D14+D17)</f>
        <v>53468</v>
      </c>
      <c r="E18" s="21">
        <f>SUM(E14+E17)</f>
        <v>73485</v>
      </c>
    </row>
    <row r="25" spans="1:5">
      <c r="D25" s="40"/>
      <c r="E25" s="40"/>
    </row>
  </sheetData>
  <mergeCells count="6">
    <mergeCell ref="B6:E6"/>
    <mergeCell ref="B7:E7"/>
    <mergeCell ref="G8:H8"/>
    <mergeCell ref="B2:F2"/>
    <mergeCell ref="B3:F3"/>
    <mergeCell ref="B4:F4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26"/>
  <sheetViews>
    <sheetView topLeftCell="A4" workbookViewId="0">
      <selection activeCell="Q6" sqref="Q6"/>
    </sheetView>
  </sheetViews>
  <sheetFormatPr defaultRowHeight="15"/>
  <cols>
    <col min="1" max="1" width="5.5703125" customWidth="1"/>
    <col min="2" max="2" width="26.140625" customWidth="1"/>
    <col min="3" max="4" width="7.5703125" customWidth="1"/>
    <col min="5" max="5" width="7.140625" customWidth="1"/>
    <col min="6" max="6" width="7.42578125" customWidth="1"/>
    <col min="7" max="7" width="7.85546875" customWidth="1"/>
    <col min="8" max="8" width="6.140625" customWidth="1"/>
    <col min="9" max="9" width="6.85546875" customWidth="1"/>
    <col min="10" max="10" width="7.85546875" customWidth="1"/>
    <col min="12" max="12" width="6.85546875" customWidth="1"/>
    <col min="13" max="13" width="8.140625" customWidth="1"/>
    <col min="14" max="15" width="7.85546875" customWidth="1"/>
  </cols>
  <sheetData>
    <row r="1" spans="1:16" s="13" customFormat="1">
      <c r="A1" s="121" t="s">
        <v>101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</row>
    <row r="2" spans="1:16" s="13" customFormat="1">
      <c r="A2" s="121" t="s">
        <v>257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6" s="13" customFormat="1">
      <c r="A3" s="121" t="s">
        <v>258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</row>
    <row r="4" spans="1:16" ht="20.25" customHeight="1">
      <c r="A4" s="121" t="s">
        <v>259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</row>
    <row r="5" spans="1:16">
      <c r="A5" s="23" t="s">
        <v>0</v>
      </c>
      <c r="B5" s="15" t="s">
        <v>43</v>
      </c>
      <c r="C5" s="11" t="s">
        <v>44</v>
      </c>
      <c r="D5" s="11" t="s">
        <v>45</v>
      </c>
      <c r="E5" s="11" t="s">
        <v>46</v>
      </c>
      <c r="F5" s="11" t="s">
        <v>47</v>
      </c>
      <c r="G5" s="11" t="s">
        <v>48</v>
      </c>
      <c r="H5" s="11" t="s">
        <v>49</v>
      </c>
      <c r="I5" s="11" t="s">
        <v>50</v>
      </c>
      <c r="J5" s="11" t="s">
        <v>51</v>
      </c>
      <c r="K5" s="11" t="s">
        <v>52</v>
      </c>
      <c r="L5" s="11" t="s">
        <v>53</v>
      </c>
      <c r="M5" s="11" t="s">
        <v>54</v>
      </c>
      <c r="N5" s="11" t="s">
        <v>55</v>
      </c>
      <c r="O5" s="11" t="s">
        <v>2</v>
      </c>
    </row>
    <row r="6" spans="1:16">
      <c r="A6" s="15" t="s">
        <v>3</v>
      </c>
      <c r="B6" s="15" t="s">
        <v>4</v>
      </c>
      <c r="C6" s="79" t="s">
        <v>5</v>
      </c>
      <c r="D6" s="79" t="s">
        <v>6</v>
      </c>
      <c r="E6" s="79" t="s">
        <v>7</v>
      </c>
      <c r="F6" s="79" t="s">
        <v>8</v>
      </c>
      <c r="G6" s="79" t="s">
        <v>9</v>
      </c>
      <c r="H6" s="79" t="s">
        <v>10</v>
      </c>
      <c r="I6" s="79" t="s">
        <v>24</v>
      </c>
      <c r="J6" s="79" t="s">
        <v>56</v>
      </c>
      <c r="K6" s="79" t="s">
        <v>57</v>
      </c>
      <c r="L6" s="79" t="s">
        <v>58</v>
      </c>
      <c r="M6" s="79" t="s">
        <v>59</v>
      </c>
      <c r="N6" s="79" t="s">
        <v>60</v>
      </c>
      <c r="O6" s="79" t="s">
        <v>61</v>
      </c>
    </row>
    <row r="7" spans="1:16">
      <c r="A7" s="15">
        <v>1</v>
      </c>
      <c r="B7" s="15" t="s">
        <v>62</v>
      </c>
      <c r="C7" s="18">
        <v>0</v>
      </c>
      <c r="D7" s="19">
        <v>119094</v>
      </c>
      <c r="E7" s="18">
        <v>118601</v>
      </c>
      <c r="F7" s="18">
        <v>132968</v>
      </c>
      <c r="G7" s="18">
        <v>131885</v>
      </c>
      <c r="H7" s="18">
        <v>89618</v>
      </c>
      <c r="I7" s="18">
        <v>77135</v>
      </c>
      <c r="J7" s="18">
        <v>55592</v>
      </c>
      <c r="K7" s="18">
        <v>52499</v>
      </c>
      <c r="L7" s="18">
        <v>67855</v>
      </c>
      <c r="M7" s="18">
        <v>47001</v>
      </c>
      <c r="N7" s="18">
        <v>23040</v>
      </c>
      <c r="O7" s="18">
        <v>0</v>
      </c>
    </row>
    <row r="8" spans="1:16">
      <c r="A8" s="79">
        <v>2</v>
      </c>
      <c r="B8" s="22" t="s">
        <v>208</v>
      </c>
      <c r="C8" s="19">
        <v>10000</v>
      </c>
      <c r="D8" s="19">
        <v>10000</v>
      </c>
      <c r="E8" s="19">
        <v>10000</v>
      </c>
      <c r="F8" s="19">
        <v>10000</v>
      </c>
      <c r="G8" s="19">
        <v>10000</v>
      </c>
      <c r="H8" s="19">
        <v>10000</v>
      </c>
      <c r="I8" s="19">
        <v>10000</v>
      </c>
      <c r="J8" s="19">
        <v>10000</v>
      </c>
      <c r="K8" s="19">
        <v>13930</v>
      </c>
      <c r="L8" s="19">
        <v>10000</v>
      </c>
      <c r="M8" s="19">
        <v>10000</v>
      </c>
      <c r="N8" s="19">
        <v>13814</v>
      </c>
      <c r="O8" s="19">
        <f t="shared" ref="O8:O13" si="0">SUM(C8:N8)</f>
        <v>127744</v>
      </c>
    </row>
    <row r="9" spans="1:16">
      <c r="A9" s="79">
        <v>3</v>
      </c>
      <c r="B9" s="22" t="s">
        <v>36</v>
      </c>
      <c r="C9" s="19">
        <v>0</v>
      </c>
      <c r="D9" s="19">
        <v>1500</v>
      </c>
      <c r="E9" s="19">
        <v>17000</v>
      </c>
      <c r="F9" s="19">
        <v>500</v>
      </c>
      <c r="G9" s="19">
        <v>0</v>
      </c>
      <c r="H9" s="19">
        <v>0</v>
      </c>
      <c r="I9" s="19">
        <v>0</v>
      </c>
      <c r="J9" s="19">
        <v>500</v>
      </c>
      <c r="K9" s="19">
        <v>17000</v>
      </c>
      <c r="L9" s="19">
        <v>1500</v>
      </c>
      <c r="M9" s="19">
        <v>0</v>
      </c>
      <c r="N9" s="19">
        <v>4658</v>
      </c>
      <c r="O9" s="19">
        <f t="shared" si="0"/>
        <v>42658</v>
      </c>
    </row>
    <row r="10" spans="1:16">
      <c r="A10" s="79">
        <v>4</v>
      </c>
      <c r="B10" s="110" t="s">
        <v>28</v>
      </c>
      <c r="C10" s="19">
        <v>100</v>
      </c>
      <c r="D10" s="19">
        <v>100</v>
      </c>
      <c r="E10" s="19">
        <v>60</v>
      </c>
      <c r="F10" s="19">
        <v>100</v>
      </c>
      <c r="G10" s="19">
        <v>100</v>
      </c>
      <c r="H10" s="19">
        <v>60</v>
      </c>
      <c r="I10" s="19">
        <v>100</v>
      </c>
      <c r="J10" s="19">
        <v>100</v>
      </c>
      <c r="K10" s="19">
        <v>66</v>
      </c>
      <c r="L10" s="19">
        <v>100</v>
      </c>
      <c r="M10" s="19">
        <v>100</v>
      </c>
      <c r="N10" s="19">
        <v>134</v>
      </c>
      <c r="O10" s="19">
        <f t="shared" si="0"/>
        <v>1120</v>
      </c>
    </row>
    <row r="11" spans="1:16" s="13" customFormat="1">
      <c r="A11" s="79">
        <v>5</v>
      </c>
      <c r="B11" s="110" t="s">
        <v>229</v>
      </c>
      <c r="C11" s="19">
        <v>7</v>
      </c>
      <c r="D11" s="19">
        <v>7</v>
      </c>
      <c r="E11" s="19">
        <v>7</v>
      </c>
      <c r="F11" s="19">
        <v>17</v>
      </c>
      <c r="G11" s="19">
        <v>7</v>
      </c>
      <c r="H11" s="19">
        <v>7</v>
      </c>
      <c r="I11" s="19">
        <v>7</v>
      </c>
      <c r="J11" s="19">
        <v>7</v>
      </c>
      <c r="K11" s="19">
        <v>7</v>
      </c>
      <c r="L11" s="19">
        <v>13</v>
      </c>
      <c r="M11" s="19">
        <v>7</v>
      </c>
      <c r="N11" s="19">
        <v>7</v>
      </c>
      <c r="O11" s="19">
        <f t="shared" si="0"/>
        <v>100</v>
      </c>
    </row>
    <row r="12" spans="1:16" s="13" customFormat="1">
      <c r="A12" s="79">
        <v>6</v>
      </c>
      <c r="B12" s="22" t="s">
        <v>135</v>
      </c>
      <c r="C12" s="19">
        <v>50</v>
      </c>
      <c r="D12" s="19">
        <v>100</v>
      </c>
      <c r="E12" s="19">
        <v>100</v>
      </c>
      <c r="F12" s="19">
        <v>100</v>
      </c>
      <c r="G12" s="19">
        <v>50</v>
      </c>
      <c r="H12" s="19">
        <v>50</v>
      </c>
      <c r="I12" s="19">
        <v>50</v>
      </c>
      <c r="J12" s="19">
        <v>100</v>
      </c>
      <c r="K12" s="19">
        <v>100</v>
      </c>
      <c r="L12" s="19">
        <v>50</v>
      </c>
      <c r="M12" s="19">
        <v>50</v>
      </c>
      <c r="N12" s="19">
        <v>100</v>
      </c>
      <c r="O12" s="19">
        <f t="shared" si="0"/>
        <v>900</v>
      </c>
    </row>
    <row r="13" spans="1:16" s="13" customFormat="1">
      <c r="A13" s="79">
        <v>7</v>
      </c>
      <c r="B13" s="110" t="s">
        <v>139</v>
      </c>
      <c r="C13" s="19">
        <v>121137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11">
        <f t="shared" si="0"/>
        <v>121137</v>
      </c>
      <c r="P13" s="112"/>
    </row>
    <row r="14" spans="1:16">
      <c r="A14" s="79">
        <v>8</v>
      </c>
      <c r="B14" s="16" t="s">
        <v>209</v>
      </c>
      <c r="C14" s="19">
        <f t="shared" ref="C14:O14" si="1">SUM(C7:C13)</f>
        <v>131294</v>
      </c>
      <c r="D14" s="19">
        <f t="shared" si="1"/>
        <v>130801</v>
      </c>
      <c r="E14" s="19">
        <f t="shared" si="1"/>
        <v>145768</v>
      </c>
      <c r="F14" s="19">
        <f t="shared" si="1"/>
        <v>143685</v>
      </c>
      <c r="G14" s="19">
        <f t="shared" si="1"/>
        <v>142042</v>
      </c>
      <c r="H14" s="19">
        <f t="shared" si="1"/>
        <v>99735</v>
      </c>
      <c r="I14" s="19">
        <f t="shared" si="1"/>
        <v>87292</v>
      </c>
      <c r="J14" s="19">
        <f t="shared" si="1"/>
        <v>66299</v>
      </c>
      <c r="K14" s="19">
        <f t="shared" si="1"/>
        <v>83602</v>
      </c>
      <c r="L14" s="19">
        <f t="shared" si="1"/>
        <v>79518</v>
      </c>
      <c r="M14" s="19">
        <f t="shared" si="1"/>
        <v>57158</v>
      </c>
      <c r="N14" s="19">
        <f t="shared" si="1"/>
        <v>41753</v>
      </c>
      <c r="O14" s="19">
        <f t="shared" si="1"/>
        <v>293659</v>
      </c>
    </row>
    <row r="15" spans="1:16">
      <c r="A15" s="79">
        <v>9</v>
      </c>
      <c r="B15" s="22" t="s">
        <v>31</v>
      </c>
      <c r="C15" s="19">
        <v>4800</v>
      </c>
      <c r="D15" s="19">
        <v>4800</v>
      </c>
      <c r="E15" s="19">
        <v>4300</v>
      </c>
      <c r="F15" s="19">
        <v>4300</v>
      </c>
      <c r="G15" s="19">
        <v>4800</v>
      </c>
      <c r="H15" s="19">
        <v>5000</v>
      </c>
      <c r="I15" s="19">
        <v>5000</v>
      </c>
      <c r="J15" s="19">
        <v>5000</v>
      </c>
      <c r="K15" s="19">
        <v>5000</v>
      </c>
      <c r="L15" s="19">
        <v>5000</v>
      </c>
      <c r="M15" s="19">
        <v>4921</v>
      </c>
      <c r="N15" s="19">
        <v>4732</v>
      </c>
      <c r="O15" s="19">
        <f>SUM(C15:N15)</f>
        <v>57653</v>
      </c>
    </row>
    <row r="16" spans="1:16">
      <c r="A16" s="79">
        <v>10</v>
      </c>
      <c r="B16" s="22" t="s">
        <v>32</v>
      </c>
      <c r="C16" s="19">
        <v>1300</v>
      </c>
      <c r="D16" s="19">
        <v>1300</v>
      </c>
      <c r="E16" s="19">
        <v>1100</v>
      </c>
      <c r="F16" s="19">
        <v>1100</v>
      </c>
      <c r="G16" s="19">
        <v>1200</v>
      </c>
      <c r="H16" s="19">
        <v>1200</v>
      </c>
      <c r="I16" s="19">
        <v>1400</v>
      </c>
      <c r="J16" s="19">
        <v>1400</v>
      </c>
      <c r="K16" s="19">
        <v>1400</v>
      </c>
      <c r="L16" s="19">
        <v>1100</v>
      </c>
      <c r="M16" s="19">
        <v>1100</v>
      </c>
      <c r="N16" s="19">
        <v>829</v>
      </c>
      <c r="O16" s="19">
        <f t="shared" ref="O16:O23" si="2">SUM(C16:N16)</f>
        <v>14429</v>
      </c>
    </row>
    <row r="17" spans="1:15">
      <c r="A17" s="79">
        <v>11</v>
      </c>
      <c r="B17" s="22" t="s">
        <v>33</v>
      </c>
      <c r="C17" s="19">
        <v>1500</v>
      </c>
      <c r="D17" s="19">
        <v>1500</v>
      </c>
      <c r="E17" s="19">
        <v>1800</v>
      </c>
      <c r="F17" s="19">
        <v>1800</v>
      </c>
      <c r="G17" s="19">
        <v>2000</v>
      </c>
      <c r="H17" s="19">
        <v>2800</v>
      </c>
      <c r="I17" s="19">
        <v>2800</v>
      </c>
      <c r="J17" s="19">
        <v>2800</v>
      </c>
      <c r="K17" s="19">
        <v>2900</v>
      </c>
      <c r="L17" s="19">
        <v>1800</v>
      </c>
      <c r="M17" s="19">
        <v>2800</v>
      </c>
      <c r="N17" s="19">
        <v>2724</v>
      </c>
      <c r="O17" s="19">
        <f t="shared" si="2"/>
        <v>27224</v>
      </c>
    </row>
    <row r="18" spans="1:15">
      <c r="A18" s="79">
        <v>12</v>
      </c>
      <c r="B18" s="12" t="s">
        <v>159</v>
      </c>
      <c r="C18" s="19">
        <v>500</v>
      </c>
      <c r="D18" s="19">
        <v>500</v>
      </c>
      <c r="E18" s="19">
        <v>500</v>
      </c>
      <c r="F18" s="19">
        <v>500</v>
      </c>
      <c r="G18" s="19">
        <v>500</v>
      </c>
      <c r="H18" s="19">
        <v>500</v>
      </c>
      <c r="I18" s="19">
        <v>500</v>
      </c>
      <c r="J18" s="19">
        <v>500</v>
      </c>
      <c r="K18" s="19">
        <v>500</v>
      </c>
      <c r="L18" s="19">
        <v>500</v>
      </c>
      <c r="M18" s="19">
        <v>800</v>
      </c>
      <c r="N18" s="19">
        <v>1216</v>
      </c>
      <c r="O18" s="19">
        <f t="shared" si="2"/>
        <v>7016</v>
      </c>
    </row>
    <row r="19" spans="1:15" s="13" customFormat="1">
      <c r="A19" s="79">
        <v>13</v>
      </c>
      <c r="B19" s="12" t="s">
        <v>167</v>
      </c>
      <c r="C19" s="19">
        <v>4100</v>
      </c>
      <c r="D19" s="19">
        <v>4100</v>
      </c>
      <c r="E19" s="19">
        <v>5100</v>
      </c>
      <c r="F19" s="19">
        <v>4100</v>
      </c>
      <c r="G19" s="19">
        <v>4100</v>
      </c>
      <c r="H19" s="19">
        <v>4100</v>
      </c>
      <c r="I19" s="19">
        <v>4100</v>
      </c>
      <c r="J19" s="19">
        <v>4100</v>
      </c>
      <c r="K19" s="19">
        <v>4947</v>
      </c>
      <c r="L19" s="19">
        <v>4100</v>
      </c>
      <c r="M19" s="19">
        <v>4100</v>
      </c>
      <c r="N19" s="19">
        <v>4242</v>
      </c>
      <c r="O19" s="19">
        <f t="shared" si="2"/>
        <v>51189</v>
      </c>
    </row>
    <row r="20" spans="1:15" s="13" customFormat="1">
      <c r="A20" s="79">
        <v>14</v>
      </c>
      <c r="B20" s="34" t="s">
        <v>85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17900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f t="shared" si="2"/>
        <v>17900</v>
      </c>
    </row>
    <row r="21" spans="1:15">
      <c r="A21" s="79">
        <v>15</v>
      </c>
      <c r="B21" s="12" t="s">
        <v>84</v>
      </c>
      <c r="C21" s="19">
        <v>0</v>
      </c>
      <c r="D21" s="19">
        <v>0</v>
      </c>
      <c r="E21" s="19">
        <v>0</v>
      </c>
      <c r="F21" s="19">
        <v>0</v>
      </c>
      <c r="G21" s="19">
        <v>39824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f t="shared" si="2"/>
        <v>39824</v>
      </c>
    </row>
    <row r="22" spans="1:15" s="13" customFormat="1">
      <c r="A22" s="79">
        <v>16</v>
      </c>
      <c r="B22" s="12" t="s">
        <v>92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1000</v>
      </c>
      <c r="L22" s="19">
        <v>0</v>
      </c>
      <c r="M22" s="19">
        <v>0</v>
      </c>
      <c r="N22" s="19">
        <v>0</v>
      </c>
      <c r="O22" s="19">
        <f t="shared" si="2"/>
        <v>1000</v>
      </c>
    </row>
    <row r="23" spans="1:15" s="13" customFormat="1">
      <c r="A23" s="79">
        <v>17</v>
      </c>
      <c r="B23" s="12" t="s">
        <v>16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9000</v>
      </c>
      <c r="I23" s="19">
        <v>0</v>
      </c>
      <c r="J23" s="19">
        <v>0</v>
      </c>
      <c r="K23" s="19">
        <v>0</v>
      </c>
      <c r="L23" s="19">
        <v>20017</v>
      </c>
      <c r="M23" s="19">
        <v>20397</v>
      </c>
      <c r="N23" s="19">
        <v>24071</v>
      </c>
      <c r="O23" s="19">
        <f t="shared" si="2"/>
        <v>73485</v>
      </c>
    </row>
    <row r="24" spans="1:15" s="13" customFormat="1">
      <c r="A24" s="79">
        <v>18</v>
      </c>
      <c r="B24" s="12" t="s">
        <v>242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>
        <v>3939</v>
      </c>
      <c r="O24" s="19">
        <v>3939</v>
      </c>
    </row>
    <row r="25" spans="1:15">
      <c r="A25" s="79">
        <v>190</v>
      </c>
      <c r="B25" s="16" t="s">
        <v>210</v>
      </c>
      <c r="C25" s="19">
        <f t="shared" ref="C25:M25" si="3">SUM(C15:C23)</f>
        <v>12200</v>
      </c>
      <c r="D25" s="19">
        <f t="shared" si="3"/>
        <v>12200</v>
      </c>
      <c r="E25" s="19">
        <f t="shared" si="3"/>
        <v>12800</v>
      </c>
      <c r="F25" s="19">
        <f t="shared" si="3"/>
        <v>11800</v>
      </c>
      <c r="G25" s="19">
        <f t="shared" si="3"/>
        <v>52424</v>
      </c>
      <c r="H25" s="19">
        <f t="shared" si="3"/>
        <v>22600</v>
      </c>
      <c r="I25" s="19">
        <f t="shared" si="3"/>
        <v>31700</v>
      </c>
      <c r="J25" s="19">
        <f t="shared" si="3"/>
        <v>13800</v>
      </c>
      <c r="K25" s="19">
        <f t="shared" si="3"/>
        <v>15747</v>
      </c>
      <c r="L25" s="19">
        <f t="shared" si="3"/>
        <v>32517</v>
      </c>
      <c r="M25" s="19">
        <f t="shared" si="3"/>
        <v>34118</v>
      </c>
      <c r="N25" s="19">
        <f>SUM(N15:N24)</f>
        <v>41753</v>
      </c>
      <c r="O25" s="19">
        <f t="shared" ref="O25" si="4">SUM(C25+D25+E25+F25+G25+H25+I25+J25+K25+L25+M25+N25)</f>
        <v>293659</v>
      </c>
    </row>
    <row r="26" spans="1:15">
      <c r="A26" s="79">
        <v>20</v>
      </c>
      <c r="B26" s="17" t="s">
        <v>19</v>
      </c>
      <c r="C26" s="19">
        <f t="shared" ref="C26:N26" si="5">C14-C25</f>
        <v>119094</v>
      </c>
      <c r="D26" s="19">
        <f t="shared" si="5"/>
        <v>118601</v>
      </c>
      <c r="E26" s="19">
        <f t="shared" si="5"/>
        <v>132968</v>
      </c>
      <c r="F26" s="19">
        <f t="shared" si="5"/>
        <v>131885</v>
      </c>
      <c r="G26" s="19">
        <f t="shared" si="5"/>
        <v>89618</v>
      </c>
      <c r="H26" s="19">
        <f t="shared" si="5"/>
        <v>77135</v>
      </c>
      <c r="I26" s="19">
        <f t="shared" si="5"/>
        <v>55592</v>
      </c>
      <c r="J26" s="19">
        <f t="shared" si="5"/>
        <v>52499</v>
      </c>
      <c r="K26" s="19">
        <f t="shared" si="5"/>
        <v>67855</v>
      </c>
      <c r="L26" s="19">
        <f t="shared" si="5"/>
        <v>47001</v>
      </c>
      <c r="M26" s="19">
        <f t="shared" si="5"/>
        <v>23040</v>
      </c>
      <c r="N26" s="19">
        <f t="shared" si="5"/>
        <v>0</v>
      </c>
      <c r="O26" s="19">
        <v>0</v>
      </c>
    </row>
  </sheetData>
  <mergeCells count="4">
    <mergeCell ref="A1:O1"/>
    <mergeCell ref="A2:O2"/>
    <mergeCell ref="A3:O3"/>
    <mergeCell ref="A4:O4"/>
  </mergeCells>
  <pageMargins left="0.70866141732283472" right="0.70866141732283472" top="0.74803149606299213" bottom="0.74803149606299213" header="0.31496062992125984" footer="0.31496062992125984"/>
  <pageSetup paperSize="9" orientation="landscape" verticalDpi="72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D45"/>
  <sheetViews>
    <sheetView workbookViewId="0">
      <selection activeCell="H24" sqref="H24"/>
    </sheetView>
  </sheetViews>
  <sheetFormatPr defaultRowHeight="15"/>
  <cols>
    <col min="1" max="1" width="6" customWidth="1"/>
    <col min="2" max="2" width="40.7109375" customWidth="1"/>
    <col min="3" max="3" width="14.140625" customWidth="1"/>
    <col min="4" max="4" width="13.7109375" customWidth="1"/>
  </cols>
  <sheetData>
    <row r="1" spans="1:4" s="13" customFormat="1" ht="15.75">
      <c r="A1" s="95"/>
      <c r="B1" s="95" t="s">
        <v>169</v>
      </c>
      <c r="C1" s="95"/>
    </row>
    <row r="2" spans="1:4" s="13" customFormat="1" ht="16.5" thickBot="1">
      <c r="A2" s="95"/>
      <c r="C2" s="95"/>
    </row>
    <row r="3" spans="1:4" s="13" customFormat="1" ht="15.75" customHeight="1" thickTop="1">
      <c r="A3" s="99" t="s">
        <v>170</v>
      </c>
      <c r="B3" s="154" t="s">
        <v>172</v>
      </c>
      <c r="C3" s="161" t="s">
        <v>211</v>
      </c>
      <c r="D3" s="161" t="s">
        <v>234</v>
      </c>
    </row>
    <row r="4" spans="1:4" s="13" customFormat="1">
      <c r="A4" s="100" t="s">
        <v>171</v>
      </c>
      <c r="B4" s="160"/>
      <c r="C4" s="162"/>
      <c r="D4" s="162"/>
    </row>
    <row r="5" spans="1:4" s="13" customFormat="1" ht="9.75" customHeight="1" thickBot="1">
      <c r="A5" s="101"/>
      <c r="B5" s="155"/>
      <c r="C5" s="163"/>
      <c r="D5" s="163"/>
    </row>
    <row r="6" spans="1:4" s="13" customFormat="1" ht="16.5" thickBot="1">
      <c r="A6" s="88">
        <v>1</v>
      </c>
      <c r="B6" s="89" t="s">
        <v>199</v>
      </c>
      <c r="C6" s="96">
        <v>31639</v>
      </c>
      <c r="D6" s="96">
        <v>32822</v>
      </c>
    </row>
    <row r="7" spans="1:4" s="13" customFormat="1" ht="16.5" thickBot="1">
      <c r="A7" s="88">
        <v>2</v>
      </c>
      <c r="B7" s="89" t="s">
        <v>201</v>
      </c>
      <c r="C7" s="96">
        <v>12025</v>
      </c>
      <c r="D7" s="96">
        <v>14158</v>
      </c>
    </row>
    <row r="8" spans="1:4" s="13" customFormat="1" ht="16.5" thickBot="1">
      <c r="A8" s="88">
        <v>3</v>
      </c>
      <c r="B8" s="92" t="s">
        <v>184</v>
      </c>
      <c r="C8" s="97">
        <v>9720</v>
      </c>
      <c r="D8" s="97">
        <v>10372</v>
      </c>
    </row>
    <row r="9" spans="1:4" s="13" customFormat="1" ht="16.5" thickBot="1">
      <c r="A9" s="88">
        <v>4</v>
      </c>
      <c r="B9" s="92" t="s">
        <v>185</v>
      </c>
      <c r="C9" s="97">
        <v>42960</v>
      </c>
      <c r="D9" s="97">
        <v>42640</v>
      </c>
    </row>
    <row r="10" spans="1:4" s="13" customFormat="1" ht="16.5" thickBot="1">
      <c r="A10" s="88">
        <v>5</v>
      </c>
      <c r="B10" s="92" t="s">
        <v>235</v>
      </c>
      <c r="C10" s="97">
        <v>2051</v>
      </c>
      <c r="D10" s="97">
        <v>2051</v>
      </c>
    </row>
    <row r="11" spans="1:4" s="13" customFormat="1" ht="16.5" thickBot="1">
      <c r="A11" s="88">
        <v>6</v>
      </c>
      <c r="B11" s="92" t="s">
        <v>186</v>
      </c>
      <c r="C11" s="97">
        <v>21</v>
      </c>
      <c r="D11" s="97">
        <v>15</v>
      </c>
    </row>
    <row r="12" spans="1:4" s="13" customFormat="1" ht="16.5" thickBot="1">
      <c r="A12" s="88">
        <v>7</v>
      </c>
      <c r="B12" s="92" t="s">
        <v>187</v>
      </c>
      <c r="C12" s="97">
        <v>4345</v>
      </c>
      <c r="D12" s="97">
        <v>8079</v>
      </c>
    </row>
    <row r="13" spans="1:4" s="13" customFormat="1" ht="16.5" thickBot="1">
      <c r="A13" s="88">
        <v>8</v>
      </c>
      <c r="B13" s="92" t="s">
        <v>200</v>
      </c>
      <c r="C13" s="97">
        <v>0</v>
      </c>
      <c r="D13" s="97">
        <v>1316</v>
      </c>
    </row>
    <row r="14" spans="1:4" s="13" customFormat="1" ht="16.5" thickBot="1">
      <c r="A14" s="103">
        <v>9</v>
      </c>
      <c r="B14" s="104" t="s">
        <v>188</v>
      </c>
      <c r="C14" s="105">
        <f>SUM(C6:C13)</f>
        <v>102761</v>
      </c>
      <c r="D14" s="105">
        <f>SUM(D6:D13)</f>
        <v>111453</v>
      </c>
    </row>
    <row r="15" spans="1:4" s="13" customFormat="1"/>
    <row r="16" spans="1:4" ht="15.75">
      <c r="A16" s="87"/>
      <c r="B16" s="95" t="s">
        <v>189</v>
      </c>
      <c r="C16" s="87"/>
    </row>
    <row r="17" spans="1:4" s="13" customFormat="1" ht="16.5" thickBot="1">
      <c r="A17" s="87"/>
      <c r="B17" s="87"/>
      <c r="C17" s="87"/>
    </row>
    <row r="18" spans="1:4" ht="36.75" customHeight="1" thickTop="1">
      <c r="A18" s="164" t="s">
        <v>203</v>
      </c>
      <c r="B18" s="166" t="s">
        <v>202</v>
      </c>
      <c r="C18" s="156" t="s">
        <v>211</v>
      </c>
      <c r="D18" s="156" t="s">
        <v>234</v>
      </c>
    </row>
    <row r="19" spans="1:4" ht="0.75" customHeight="1" thickBot="1">
      <c r="A19" s="165"/>
      <c r="B19" s="167"/>
      <c r="C19" s="157"/>
      <c r="D19" s="157"/>
    </row>
    <row r="20" spans="1:4" ht="16.5" thickBot="1">
      <c r="A20" s="88" t="s">
        <v>173</v>
      </c>
      <c r="B20" s="90" t="s">
        <v>216</v>
      </c>
      <c r="C20" s="96">
        <v>796</v>
      </c>
      <c r="D20" s="96">
        <v>845</v>
      </c>
    </row>
    <row r="21" spans="1:4" ht="15.75" customHeight="1" thickBot="1">
      <c r="A21" s="88" t="s">
        <v>174</v>
      </c>
      <c r="B21" s="90" t="s">
        <v>217</v>
      </c>
      <c r="C21" s="96">
        <v>450</v>
      </c>
      <c r="D21" s="96">
        <v>457</v>
      </c>
    </row>
    <row r="22" spans="1:4" ht="15" customHeight="1" thickBot="1">
      <c r="A22" s="88" t="s">
        <v>175</v>
      </c>
      <c r="B22" s="90" t="s">
        <v>218</v>
      </c>
      <c r="C22" s="96">
        <v>1371</v>
      </c>
      <c r="D22" s="96">
        <v>1451</v>
      </c>
    </row>
    <row r="23" spans="1:4" ht="16.5" customHeight="1" thickBot="1">
      <c r="A23" s="88" t="s">
        <v>176</v>
      </c>
      <c r="B23" s="90" t="s">
        <v>219</v>
      </c>
      <c r="C23" s="96">
        <v>382</v>
      </c>
      <c r="D23" s="96">
        <v>391</v>
      </c>
    </row>
    <row r="24" spans="1:4" s="13" customFormat="1" ht="16.5" customHeight="1" thickBot="1">
      <c r="A24" s="88" t="s">
        <v>177</v>
      </c>
      <c r="B24" s="90" t="s">
        <v>220</v>
      </c>
      <c r="C24" s="96">
        <v>514</v>
      </c>
      <c r="D24" s="96">
        <v>578</v>
      </c>
    </row>
    <row r="25" spans="1:4" ht="15" customHeight="1" thickBot="1">
      <c r="A25" s="88" t="s">
        <v>178</v>
      </c>
      <c r="B25" s="90" t="s">
        <v>190</v>
      </c>
      <c r="C25" s="96">
        <v>3656</v>
      </c>
      <c r="D25" s="96">
        <v>3569</v>
      </c>
    </row>
    <row r="26" spans="1:4" ht="15" customHeight="1" thickBot="1">
      <c r="A26" s="88" t="s">
        <v>179</v>
      </c>
      <c r="B26" s="89" t="s">
        <v>191</v>
      </c>
      <c r="C26" s="96">
        <v>14000</v>
      </c>
      <c r="D26" s="96">
        <v>9000</v>
      </c>
    </row>
    <row r="27" spans="1:4" ht="16.5" thickBot="1">
      <c r="A27" s="106" t="s">
        <v>180</v>
      </c>
      <c r="B27" s="107" t="s">
        <v>192</v>
      </c>
      <c r="C27" s="105">
        <f>SUM(C20:C26)</f>
        <v>21169</v>
      </c>
      <c r="D27" s="105">
        <f>SUM(D20:D26)</f>
        <v>16291</v>
      </c>
    </row>
    <row r="28" spans="1:4" ht="16.5" thickTop="1">
      <c r="A28" s="93"/>
    </row>
    <row r="29" spans="1:4" ht="15.75">
      <c r="A29" s="87"/>
      <c r="B29" s="95" t="s">
        <v>193</v>
      </c>
    </row>
    <row r="30" spans="1:4" s="13" customFormat="1" ht="16.5" thickBot="1">
      <c r="A30" s="87"/>
      <c r="B30" s="95"/>
    </row>
    <row r="31" spans="1:4" ht="24.75" customHeight="1" thickTop="1">
      <c r="A31" s="152" t="s">
        <v>203</v>
      </c>
      <c r="B31" s="154" t="s">
        <v>194</v>
      </c>
      <c r="C31" s="158" t="s">
        <v>211</v>
      </c>
      <c r="D31" s="158" t="s">
        <v>234</v>
      </c>
    </row>
    <row r="32" spans="1:4" ht="14.25" customHeight="1" thickBot="1">
      <c r="A32" s="153"/>
      <c r="B32" s="155"/>
      <c r="C32" s="159"/>
      <c r="D32" s="159"/>
    </row>
    <row r="33" spans="1:4" ht="20.25" customHeight="1" thickBot="1">
      <c r="A33" s="88" t="s">
        <v>173</v>
      </c>
      <c r="B33" s="98" t="s">
        <v>204</v>
      </c>
      <c r="C33" s="96">
        <v>32030</v>
      </c>
      <c r="D33" s="96">
        <v>31415</v>
      </c>
    </row>
    <row r="34" spans="1:4" ht="18.75" customHeight="1" thickBot="1">
      <c r="A34" s="88" t="s">
        <v>174</v>
      </c>
      <c r="B34" s="91" t="s">
        <v>207</v>
      </c>
      <c r="C34" s="96">
        <v>2454</v>
      </c>
      <c r="D34" s="96">
        <v>2994</v>
      </c>
    </row>
    <row r="35" spans="1:4" ht="18.75" customHeight="1" thickBot="1">
      <c r="A35" s="88" t="s">
        <v>175</v>
      </c>
      <c r="B35" s="89" t="s">
        <v>195</v>
      </c>
      <c r="C35" s="96">
        <v>9205</v>
      </c>
      <c r="D35" s="96">
        <v>9181</v>
      </c>
    </row>
    <row r="36" spans="1:4" ht="19.5" customHeight="1" thickBot="1">
      <c r="A36" s="88" t="s">
        <v>176</v>
      </c>
      <c r="B36" s="89" t="s">
        <v>212</v>
      </c>
      <c r="C36" s="96">
        <v>480</v>
      </c>
      <c r="D36" s="96">
        <v>680</v>
      </c>
    </row>
    <row r="37" spans="1:4" ht="19.5" customHeight="1" thickBot="1">
      <c r="A37" s="88" t="s">
        <v>177</v>
      </c>
      <c r="B37" s="89" t="s">
        <v>213</v>
      </c>
      <c r="C37" s="96">
        <v>100</v>
      </c>
      <c r="D37" s="96">
        <v>100</v>
      </c>
    </row>
    <row r="38" spans="1:4" ht="16.5" customHeight="1" thickBot="1">
      <c r="A38" s="88" t="s">
        <v>178</v>
      </c>
      <c r="B38" s="89" t="s">
        <v>214</v>
      </c>
      <c r="C38" s="96">
        <v>330</v>
      </c>
      <c r="D38" s="96">
        <v>260</v>
      </c>
    </row>
    <row r="39" spans="1:4" ht="15.75" customHeight="1" thickBot="1">
      <c r="A39" s="88" t="s">
        <v>179</v>
      </c>
      <c r="B39" s="89" t="s">
        <v>205</v>
      </c>
      <c r="C39" s="96">
        <v>1400</v>
      </c>
      <c r="D39" s="96">
        <v>1740</v>
      </c>
    </row>
    <row r="40" spans="1:4" ht="18.75" customHeight="1" thickBot="1">
      <c r="A40" s="88" t="s">
        <v>180</v>
      </c>
      <c r="B40" s="89" t="s">
        <v>215</v>
      </c>
      <c r="C40" s="96">
        <v>30</v>
      </c>
      <c r="D40" s="96">
        <v>70</v>
      </c>
    </row>
    <row r="41" spans="1:4" ht="21" customHeight="1" thickBot="1">
      <c r="A41" s="88" t="s">
        <v>181</v>
      </c>
      <c r="B41" s="89" t="s">
        <v>196</v>
      </c>
      <c r="C41" s="96">
        <v>519</v>
      </c>
      <c r="D41" s="96">
        <v>519</v>
      </c>
    </row>
    <row r="42" spans="1:4" ht="15" customHeight="1" thickBot="1">
      <c r="A42" s="88" t="s">
        <v>182</v>
      </c>
      <c r="B42" s="89" t="s">
        <v>206</v>
      </c>
      <c r="C42" s="96">
        <v>800</v>
      </c>
      <c r="D42" s="96">
        <v>700</v>
      </c>
    </row>
    <row r="43" spans="1:4" ht="15.75" customHeight="1" thickBot="1">
      <c r="A43" s="88" t="s">
        <v>183</v>
      </c>
      <c r="B43" s="94" t="s">
        <v>197</v>
      </c>
      <c r="C43" s="102">
        <v>621</v>
      </c>
      <c r="D43" s="102">
        <v>721</v>
      </c>
    </row>
    <row r="44" spans="1:4" ht="15.75" customHeight="1" thickBot="1">
      <c r="A44" s="106">
        <v>12</v>
      </c>
      <c r="B44" s="108" t="s">
        <v>198</v>
      </c>
      <c r="C44" s="109">
        <f>SUM(C33:C43)</f>
        <v>47969</v>
      </c>
      <c r="D44" s="109">
        <f>SUM(D33:D43)</f>
        <v>48380</v>
      </c>
    </row>
    <row r="45" spans="1:4" ht="15.75" thickTop="1"/>
  </sheetData>
  <mergeCells count="11">
    <mergeCell ref="B3:B5"/>
    <mergeCell ref="D3:D5"/>
    <mergeCell ref="C3:C5"/>
    <mergeCell ref="C18:C19"/>
    <mergeCell ref="A18:A19"/>
    <mergeCell ref="B18:B19"/>
    <mergeCell ref="A31:A32"/>
    <mergeCell ref="B31:B32"/>
    <mergeCell ref="D18:D19"/>
    <mergeCell ref="C31:C32"/>
    <mergeCell ref="D31:D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1.sz.mell.</vt:lpstr>
      <vt:lpstr>1a.sz.mell </vt:lpstr>
      <vt:lpstr>2.sz.mell </vt:lpstr>
      <vt:lpstr>3sz.melléklet</vt:lpstr>
      <vt:lpstr>4  .sz.mell</vt:lpstr>
      <vt:lpstr>5.6 sz. melléklet</vt:lpstr>
      <vt:lpstr>7 .sz.mell</vt:lpstr>
      <vt:lpstr>8.sz.melléklet</vt:lpstr>
      <vt:lpstr>1.2.3.sz.táblázat</vt:lpstr>
    </vt:vector>
  </TitlesOfParts>
  <Company>Önkormányzat Monostorapáti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Andrea</dc:creator>
  <cp:lastModifiedBy>Krunikkerné Török Andrea</cp:lastModifiedBy>
  <cp:lastPrinted>2016-01-19T11:58:35Z</cp:lastPrinted>
  <dcterms:created xsi:type="dcterms:W3CDTF">2010-08-03T07:48:48Z</dcterms:created>
  <dcterms:modified xsi:type="dcterms:W3CDTF">2016-01-19T12:19:41Z</dcterms:modified>
</cp:coreProperties>
</file>